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11640"/>
  </bookViews>
  <sheets>
    <sheet name="зсш" sheetId="1" r:id="rId1"/>
  </sheets>
  <calcPr calcId="114210"/>
</workbook>
</file>

<file path=xl/calcChain.xml><?xml version="1.0" encoding="utf-8"?>
<calcChain xmlns="http://schemas.openxmlformats.org/spreadsheetml/2006/main">
  <c r="G17" i="1"/>
  <c r="J38"/>
  <c r="J68"/>
  <c r="J154"/>
  <c r="J146"/>
  <c r="J155"/>
  <c r="J139"/>
  <c r="J132"/>
  <c r="J140"/>
  <c r="J24"/>
  <c r="J156"/>
  <c r="O154"/>
  <c r="N154"/>
  <c r="M154"/>
  <c r="L154"/>
  <c r="K154"/>
  <c r="I154"/>
  <c r="H154"/>
  <c r="F154"/>
  <c r="F155"/>
  <c r="E154"/>
  <c r="D154"/>
  <c r="G154"/>
  <c r="O146"/>
  <c r="N146"/>
  <c r="M146"/>
  <c r="L146"/>
  <c r="K146"/>
  <c r="I146"/>
  <c r="H146"/>
  <c r="G146"/>
  <c r="F146"/>
  <c r="E146"/>
  <c r="E155"/>
  <c r="D146"/>
  <c r="K155"/>
  <c r="O155"/>
  <c r="D155"/>
  <c r="G155"/>
  <c r="H155"/>
  <c r="L155"/>
  <c r="I155"/>
  <c r="M155"/>
  <c r="N155"/>
  <c r="O139"/>
  <c r="N139"/>
  <c r="M139"/>
  <c r="L139"/>
  <c r="K139"/>
  <c r="I139"/>
  <c r="H139"/>
  <c r="G139"/>
  <c r="E139"/>
  <c r="D139"/>
  <c r="C132"/>
  <c r="O132"/>
  <c r="N132"/>
  <c r="M132"/>
  <c r="L132"/>
  <c r="K132"/>
  <c r="I132"/>
  <c r="H132"/>
  <c r="G132"/>
  <c r="F132"/>
  <c r="E132"/>
  <c r="D132"/>
  <c r="D140"/>
  <c r="O118"/>
  <c r="N118"/>
  <c r="M118"/>
  <c r="L118"/>
  <c r="K118"/>
  <c r="J118"/>
  <c r="I118"/>
  <c r="H118"/>
  <c r="G118"/>
  <c r="F118"/>
  <c r="E118"/>
  <c r="D118"/>
  <c r="C118"/>
  <c r="O111"/>
  <c r="N111"/>
  <c r="M111"/>
  <c r="L111"/>
  <c r="K111"/>
  <c r="J111"/>
  <c r="I111"/>
  <c r="H111"/>
  <c r="F111"/>
  <c r="E111"/>
  <c r="D111"/>
  <c r="F139"/>
  <c r="F140"/>
  <c r="I140"/>
  <c r="M140"/>
  <c r="E140"/>
  <c r="N140"/>
  <c r="K140"/>
  <c r="G140"/>
  <c r="O140"/>
  <c r="D126"/>
  <c r="H126"/>
  <c r="L126"/>
  <c r="H140"/>
  <c r="L140"/>
  <c r="E126"/>
  <c r="I126"/>
  <c r="M126"/>
  <c r="F126"/>
  <c r="J126"/>
  <c r="N126"/>
  <c r="K126"/>
  <c r="O126"/>
  <c r="K104"/>
  <c r="K112"/>
  <c r="O104"/>
  <c r="O112"/>
  <c r="N104"/>
  <c r="N112"/>
  <c r="M104"/>
  <c r="M112"/>
  <c r="L104"/>
  <c r="L112"/>
  <c r="J104"/>
  <c r="J112"/>
  <c r="I104"/>
  <c r="I112"/>
  <c r="H104"/>
  <c r="H112"/>
  <c r="G104"/>
  <c r="E104"/>
  <c r="E112"/>
  <c r="D104"/>
  <c r="D112"/>
  <c r="K97"/>
  <c r="O97"/>
  <c r="N97"/>
  <c r="M97"/>
  <c r="L97"/>
  <c r="J97"/>
  <c r="I97"/>
  <c r="H97"/>
  <c r="G97"/>
  <c r="F97"/>
  <c r="E97"/>
  <c r="D97"/>
  <c r="F104"/>
  <c r="F112"/>
  <c r="O89"/>
  <c r="O98"/>
  <c r="N89"/>
  <c r="N98"/>
  <c r="M89"/>
  <c r="M98"/>
  <c r="L89"/>
  <c r="L98"/>
  <c r="K89"/>
  <c r="K98"/>
  <c r="J89"/>
  <c r="J98"/>
  <c r="I89"/>
  <c r="I98"/>
  <c r="H89"/>
  <c r="H98"/>
  <c r="G89"/>
  <c r="G98"/>
  <c r="F89"/>
  <c r="F98"/>
  <c r="E89"/>
  <c r="E98"/>
  <c r="D89"/>
  <c r="D98"/>
  <c r="D82"/>
  <c r="E82"/>
  <c r="F82"/>
  <c r="H82"/>
  <c r="I82"/>
  <c r="J82"/>
  <c r="K82"/>
  <c r="L82"/>
  <c r="M82"/>
  <c r="N82"/>
  <c r="O82"/>
  <c r="G82"/>
  <c r="O75"/>
  <c r="N75"/>
  <c r="M75"/>
  <c r="L75"/>
  <c r="K75"/>
  <c r="J75"/>
  <c r="I75"/>
  <c r="H75"/>
  <c r="F75"/>
  <c r="E75"/>
  <c r="C75"/>
  <c r="O83"/>
  <c r="K83"/>
  <c r="N83"/>
  <c r="J83"/>
  <c r="E83"/>
  <c r="M83"/>
  <c r="I83"/>
  <c r="L83"/>
  <c r="H83"/>
  <c r="F83"/>
  <c r="D75"/>
  <c r="D83"/>
  <c r="G75"/>
  <c r="G83"/>
  <c r="O68"/>
  <c r="N68"/>
  <c r="M68"/>
  <c r="L68"/>
  <c r="K68"/>
  <c r="I68"/>
  <c r="H68"/>
  <c r="F68"/>
  <c r="E68"/>
  <c r="D68"/>
  <c r="C68"/>
  <c r="G68"/>
  <c r="O61"/>
  <c r="O69"/>
  <c r="N61"/>
  <c r="N69"/>
  <c r="M61"/>
  <c r="M69"/>
  <c r="L61"/>
  <c r="L69"/>
  <c r="K61"/>
  <c r="K69"/>
  <c r="J61"/>
  <c r="J69"/>
  <c r="I61"/>
  <c r="I69"/>
  <c r="H61"/>
  <c r="H69"/>
  <c r="F61"/>
  <c r="F69"/>
  <c r="E61"/>
  <c r="E69"/>
  <c r="D61"/>
  <c r="D69"/>
  <c r="C61"/>
  <c r="G61"/>
  <c r="O54"/>
  <c r="N54"/>
  <c r="M54"/>
  <c r="L54"/>
  <c r="K54"/>
  <c r="J54"/>
  <c r="I54"/>
  <c r="H54"/>
  <c r="O45"/>
  <c r="N45"/>
  <c r="M45"/>
  <c r="L45"/>
  <c r="K45"/>
  <c r="J45"/>
  <c r="I45"/>
  <c r="H45"/>
  <c r="G45"/>
  <c r="F45"/>
  <c r="D45"/>
  <c r="E45"/>
  <c r="D55"/>
  <c r="F55"/>
  <c r="G55"/>
  <c r="K55"/>
  <c r="O55"/>
  <c r="N55"/>
  <c r="H55"/>
  <c r="L55"/>
  <c r="E55"/>
  <c r="I55"/>
  <c r="M55"/>
  <c r="G69"/>
  <c r="J55"/>
  <c r="G38"/>
  <c r="O38"/>
  <c r="N38"/>
  <c r="M38"/>
  <c r="L38"/>
  <c r="K38"/>
  <c r="I38"/>
  <c r="H38"/>
  <c r="F38"/>
  <c r="E38"/>
  <c r="D38"/>
  <c r="C38"/>
  <c r="O31"/>
  <c r="O39"/>
  <c r="N31"/>
  <c r="N39"/>
  <c r="M31"/>
  <c r="M39"/>
  <c r="L31"/>
  <c r="L39"/>
  <c r="K31"/>
  <c r="K39"/>
  <c r="J31"/>
  <c r="J39"/>
  <c r="I31"/>
  <c r="I39"/>
  <c r="H31"/>
  <c r="H39"/>
  <c r="G31"/>
  <c r="G39"/>
  <c r="F31"/>
  <c r="F39"/>
  <c r="E31"/>
  <c r="E39"/>
  <c r="D31"/>
  <c r="D39"/>
  <c r="C31"/>
  <c r="O24"/>
  <c r="N24"/>
  <c r="M24"/>
  <c r="L24"/>
  <c r="K24"/>
  <c r="I24"/>
  <c r="H24"/>
  <c r="G24"/>
  <c r="F24"/>
  <c r="E24"/>
  <c r="D24"/>
  <c r="O17"/>
  <c r="N17"/>
  <c r="M17"/>
  <c r="L17"/>
  <c r="K17"/>
  <c r="J17"/>
  <c r="I17"/>
  <c r="H17"/>
  <c r="F17"/>
  <c r="E17"/>
  <c r="D17"/>
  <c r="C17"/>
  <c r="J25"/>
  <c r="N25"/>
  <c r="N156"/>
  <c r="E25"/>
  <c r="E156"/>
  <c r="D25"/>
  <c r="D156"/>
  <c r="H25"/>
  <c r="H156"/>
  <c r="L25"/>
  <c r="L156"/>
  <c r="G25"/>
  <c r="G156"/>
  <c r="K25"/>
  <c r="K156"/>
  <c r="O25"/>
  <c r="O156"/>
  <c r="F25"/>
  <c r="F156"/>
  <c r="I25"/>
  <c r="I156"/>
  <c r="M2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T169" authorId="0">
      <text/>
    </comment>
  </commentList>
</comments>
</file>

<file path=xl/sharedStrings.xml><?xml version="1.0" encoding="utf-8"?>
<sst xmlns="http://schemas.openxmlformats.org/spreadsheetml/2006/main" count="296" uniqueCount="146">
  <si>
    <t>в среднем за 10 дней</t>
  </si>
  <si>
    <t>итого за день</t>
  </si>
  <si>
    <t>завтрак (пятница)</t>
  </si>
  <si>
    <t>10 день</t>
  </si>
  <si>
    <t>завтрак (четверг)</t>
  </si>
  <si>
    <t>9 день</t>
  </si>
  <si>
    <t>завтрак (среда)</t>
  </si>
  <si>
    <t>8 день</t>
  </si>
  <si>
    <t>завтрак (вторник)</t>
  </si>
  <si>
    <t>7 день</t>
  </si>
  <si>
    <t>завтрак (понедельник)</t>
  </si>
  <si>
    <t>6 день</t>
  </si>
  <si>
    <t>5 день</t>
  </si>
  <si>
    <t>4 день</t>
  </si>
  <si>
    <t>3 день</t>
  </si>
  <si>
    <t xml:space="preserve"> </t>
  </si>
  <si>
    <t>2 день</t>
  </si>
  <si>
    <t>1 день</t>
  </si>
  <si>
    <t>Fе</t>
  </si>
  <si>
    <t>Мg</t>
  </si>
  <si>
    <t>Р</t>
  </si>
  <si>
    <t>Са</t>
  </si>
  <si>
    <t>Е</t>
  </si>
  <si>
    <t>А</t>
  </si>
  <si>
    <t>С</t>
  </si>
  <si>
    <t>В1</t>
  </si>
  <si>
    <t>ккал</t>
  </si>
  <si>
    <t>(г.)</t>
  </si>
  <si>
    <t>ценность,</t>
  </si>
  <si>
    <t>У</t>
  </si>
  <si>
    <t>Ж</t>
  </si>
  <si>
    <t xml:space="preserve"> Б</t>
  </si>
  <si>
    <t>порции</t>
  </si>
  <si>
    <t>минеральные в-ва,мг</t>
  </si>
  <si>
    <t>витамины, мг</t>
  </si>
  <si>
    <t>энергетич.</t>
  </si>
  <si>
    <t>пищевые вещества (г)</t>
  </si>
  <si>
    <t>масса</t>
  </si>
  <si>
    <t>наименование блюда</t>
  </si>
  <si>
    <t>№ рецеп.</t>
  </si>
  <si>
    <t>Тарногского муниципального района Вологодской области</t>
  </si>
  <si>
    <t>Утверждаю:</t>
  </si>
  <si>
    <t>итого завтрак</t>
  </si>
  <si>
    <t>итого обед</t>
  </si>
  <si>
    <t xml:space="preserve">(1)-Сборник технологических нормативов, рецептурных блюд и кулинарных изделий для школьных образовательных учреждений, школ- интернатов, детских домов и детских оздоровительных учреждений    ГОУ ВПО «Пермская государственная  медицинская академия» им. акад. Е.А. Вагнера Уральский региональный центр питания.  Пермь 2008 г.                                                                                                                                                                                            </t>
  </si>
  <si>
    <t>каша пшенная молочная</t>
  </si>
  <si>
    <t>300(1)</t>
  </si>
  <si>
    <t>чай с сахаром</t>
  </si>
  <si>
    <t>200</t>
  </si>
  <si>
    <t>55</t>
  </si>
  <si>
    <t>батон нарезной</t>
  </si>
  <si>
    <t>печенье ( в ассортименте)</t>
  </si>
  <si>
    <t>макароны отварные</t>
  </si>
  <si>
    <t>соус красный основной</t>
  </si>
  <si>
    <t>294(1)</t>
  </si>
  <si>
    <t>чай с лимоном</t>
  </si>
  <si>
    <t>х/завод</t>
  </si>
  <si>
    <t>хлеб ржаной</t>
  </si>
  <si>
    <t>40</t>
  </si>
  <si>
    <t>каша рисовая молочная жидкая</t>
  </si>
  <si>
    <t>суп с мак изд и картофелем на мк.б</t>
  </si>
  <si>
    <t>сырники из творога с сгущ  молоком</t>
  </si>
  <si>
    <t>282(1)</t>
  </si>
  <si>
    <t xml:space="preserve">чай с сахаром </t>
  </si>
  <si>
    <t>пряники ( в ассортименте)</t>
  </si>
  <si>
    <t>500</t>
  </si>
  <si>
    <t>борщ скап и карт со сметаной на мк.б</t>
  </si>
  <si>
    <t>341 (2)</t>
  </si>
  <si>
    <t>котлета Пермская</t>
  </si>
  <si>
    <t>каша гречневая рассыпчатая</t>
  </si>
  <si>
    <t xml:space="preserve">каша "Дружба" </t>
  </si>
  <si>
    <t>вафли (в ассортименте)</t>
  </si>
  <si>
    <t>оладьи с джемом</t>
  </si>
  <si>
    <t>170</t>
  </si>
  <si>
    <t>хлеб ражаной</t>
  </si>
  <si>
    <t>каша гречневая вязкая на молоке</t>
  </si>
  <si>
    <t>печенье  ( в ассортименте)</t>
  </si>
  <si>
    <t xml:space="preserve">  </t>
  </si>
  <si>
    <t>свекольник со сметаной на мк.б.</t>
  </si>
  <si>
    <t>суп картоф с бобовыми на мк.б</t>
  </si>
  <si>
    <t>каша манная жидкая</t>
  </si>
  <si>
    <t>каша овсяная из "Геркулеса" жидкая</t>
  </si>
  <si>
    <t>кофейный напиток с молоком</t>
  </si>
  <si>
    <t>523(2)</t>
  </si>
  <si>
    <t>блинчики с джемом</t>
  </si>
  <si>
    <t>суп молочный с макаронами</t>
  </si>
  <si>
    <t xml:space="preserve">картофельное пюре  </t>
  </si>
  <si>
    <t xml:space="preserve">   обед </t>
  </si>
  <si>
    <t xml:space="preserve">112 (1)  </t>
  </si>
  <si>
    <t>720</t>
  </si>
  <si>
    <t xml:space="preserve">компот из свежих яблок  </t>
  </si>
  <si>
    <t>730</t>
  </si>
  <si>
    <t xml:space="preserve">  обед </t>
  </si>
  <si>
    <t>700</t>
  </si>
  <si>
    <t>114(1)</t>
  </si>
  <si>
    <t>102(1)</t>
  </si>
  <si>
    <t>104(1)</t>
  </si>
  <si>
    <t>107(1)</t>
  </si>
  <si>
    <t>740</t>
  </si>
  <si>
    <t>109(1)</t>
  </si>
  <si>
    <t>286(1)</t>
  </si>
  <si>
    <t xml:space="preserve"> обед </t>
  </si>
  <si>
    <t>53(1)</t>
  </si>
  <si>
    <t xml:space="preserve">102(1) </t>
  </si>
  <si>
    <t xml:space="preserve">х/завод </t>
  </si>
  <si>
    <r>
      <t xml:space="preserve">(2)- Единый сборник технологических нормативов, рецептурных блюд и кулинарных изделий для детских садов, школ, школ - интернатов, детских домов, детских оздоровительных учреждений,учреждений профессионального образования, специализированных учреждений для несовершеннолетних,нуждающихся в социальной реабилиатации, лечебно -профилактических учреждений     Уральский региональный центр питания.(ИП Перевалов А.Я.)  Пермь 2021 г.                                                                                                                                                                                            
</t>
    </r>
    <r>
      <rPr>
        <b/>
        <sz val="10"/>
        <color indexed="8"/>
        <rFont val="Calibri"/>
        <family val="2"/>
        <charset val="204"/>
      </rPr>
      <t xml:space="preserve"> 
 </t>
    </r>
  </si>
  <si>
    <t>795</t>
  </si>
  <si>
    <t xml:space="preserve">заведующий БДОУ "Спасский </t>
  </si>
  <si>
    <t>детский сад"</t>
  </si>
  <si>
    <t>______________С.Н.Кузнецова</t>
  </si>
  <si>
    <t>бюджетного дошкольного образовательного учреждения</t>
  </si>
  <si>
    <t>"Спасский детский сад"</t>
  </si>
  <si>
    <t>217(1)</t>
  </si>
  <si>
    <t>фрикадельки из курицы</t>
  </si>
  <si>
    <t>227(1)</t>
  </si>
  <si>
    <t>155(1)</t>
  </si>
  <si>
    <t>219(1)</t>
  </si>
  <si>
    <t>265(1)</t>
  </si>
  <si>
    <t>327(1)</t>
  </si>
  <si>
    <t>269(1)</t>
  </si>
  <si>
    <t>какао с молоком</t>
  </si>
  <si>
    <t>гуляш из птицы</t>
  </si>
  <si>
    <t>рожки отварные</t>
  </si>
  <si>
    <t>компотиз плодов или ягод сушеных</t>
  </si>
  <si>
    <t>161(1)</t>
  </si>
  <si>
    <t>котлета или биточки рыбные</t>
  </si>
  <si>
    <t>241(1)</t>
  </si>
  <si>
    <t>114/87(2)</t>
  </si>
  <si>
    <t>47/87(2)</t>
  </si>
  <si>
    <t>35/87(2)</t>
  </si>
  <si>
    <t>45/87(2)</t>
  </si>
  <si>
    <t>44/87(2)</t>
  </si>
  <si>
    <t>37/87(2)</t>
  </si>
  <si>
    <t>98/87(2)</t>
  </si>
  <si>
    <t>суп молочный с крупой</t>
  </si>
  <si>
    <t>борщ с кап и карт со сметаной на кур.б</t>
  </si>
  <si>
    <t>суп с мак изд и картофелем на кур.б</t>
  </si>
  <si>
    <t>суп картофелный с крупой на кур.б</t>
  </si>
  <si>
    <t>суп из овощей со сметаной на кур б</t>
  </si>
  <si>
    <t>189(1)</t>
  </si>
  <si>
    <t>котлета , биточки из говядины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</si>
  <si>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</si>
  <si>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плов из отварной говядины</t>
  </si>
  <si>
    <t>193(1)</t>
  </si>
  <si>
    <t xml:space="preserve"> Десятидневное меню для обучающихся с  12 лет  и старше  ,ОВЗ </t>
  </si>
  <si>
    <t>вафли в ассортименте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</si>
</sst>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0" fillId="0" borderId="0"/>
  </cellStyleXfs>
  <cellXfs count="93">
    <xf numFmtId="0" fontId="0" fillId="0" borderId="0" xfId="0"/>
    <xf numFmtId="0" fontId="2" fillId="0" borderId="0" xfId="0" applyFont="1"/>
    <xf numFmtId="2" fontId="3" fillId="0" borderId="0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2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5" fillId="0" borderId="2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/>
    <xf numFmtId="0" fontId="8" fillId="0" borderId="4" xfId="0" applyFont="1" applyFill="1" applyBorder="1"/>
    <xf numFmtId="0" fontId="5" fillId="0" borderId="5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1" xfId="0" applyFont="1" applyBorder="1"/>
    <xf numFmtId="0" fontId="7" fillId="0" borderId="2" xfId="0" applyFont="1" applyBorder="1"/>
    <xf numFmtId="0" fontId="7" fillId="0" borderId="1" xfId="0" applyFont="1" applyBorder="1"/>
    <xf numFmtId="0" fontId="6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2" xfId="0" applyFont="1" applyBorder="1"/>
    <xf numFmtId="2" fontId="14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3" fillId="0" borderId="1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/>
    <xf numFmtId="0" fontId="16" fillId="0" borderId="2" xfId="0" applyFont="1" applyBorder="1"/>
    <xf numFmtId="0" fontId="16" fillId="0" borderId="8" xfId="0" applyFont="1" applyBorder="1"/>
    <xf numFmtId="0" fontId="16" fillId="0" borderId="4" xfId="0" applyFont="1" applyBorder="1" applyAlignment="1">
      <alignment horizontal="center"/>
    </xf>
    <xf numFmtId="0" fontId="16" fillId="0" borderId="9" xfId="0" applyFont="1" applyFill="1" applyBorder="1"/>
    <xf numFmtId="0" fontId="16" fillId="0" borderId="6" xfId="0" applyFont="1" applyBorder="1"/>
    <xf numFmtId="0" fontId="16" fillId="0" borderId="5" xfId="0" applyFont="1" applyBorder="1"/>
    <xf numFmtId="0" fontId="16" fillId="0" borderId="10" xfId="0" applyFont="1" applyBorder="1"/>
    <xf numFmtId="0" fontId="16" fillId="0" borderId="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7" fillId="0" borderId="0" xfId="0" applyFont="1"/>
    <xf numFmtId="49" fontId="3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1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9"/>
  <sheetViews>
    <sheetView tabSelected="1" topLeftCell="A136" zoomScale="120" zoomScaleNormal="120" workbookViewId="0">
      <selection activeCell="C139" sqref="C139"/>
    </sheetView>
  </sheetViews>
  <sheetFormatPr defaultColWidth="9.85546875" defaultRowHeight="15"/>
  <cols>
    <col min="1" max="1" width="8.7109375" customWidth="1"/>
    <col min="2" max="2" width="35.7109375" customWidth="1"/>
    <col min="3" max="3" width="9.85546875" customWidth="1"/>
    <col min="4" max="4" width="7.42578125" customWidth="1"/>
    <col min="5" max="5" width="8.42578125" customWidth="1"/>
    <col min="6" max="6" width="6.85546875" customWidth="1"/>
    <col min="7" max="7" width="10.42578125" customWidth="1"/>
    <col min="8" max="8" width="4.85546875" customWidth="1"/>
    <col min="9" max="9" width="6.140625" customWidth="1"/>
    <col min="10" max="10" width="4.85546875" customWidth="1"/>
    <col min="11" max="11" width="5.28515625" customWidth="1"/>
    <col min="12" max="12" width="6.7109375" customWidth="1"/>
    <col min="13" max="13" width="7.7109375" customWidth="1"/>
    <col min="14" max="14" width="7.28515625" customWidth="1"/>
    <col min="15" max="16" width="6.5703125" customWidth="1"/>
    <col min="17" max="17" width="5.140625" customWidth="1"/>
    <col min="18" max="18" width="3.85546875" customWidth="1"/>
    <col min="19" max="253" width="9.140625" customWidth="1"/>
    <col min="254" max="254" width="8.7109375" customWidth="1"/>
    <col min="255" max="255" width="35.7109375" customWidth="1"/>
  </cols>
  <sheetData>
    <row r="1" spans="1:16">
      <c r="A1" s="35"/>
      <c r="B1" s="35" t="s">
        <v>41</v>
      </c>
      <c r="C1" s="35"/>
      <c r="D1" s="35"/>
      <c r="E1" s="83"/>
      <c r="F1" s="83"/>
      <c r="G1" s="83"/>
      <c r="H1" s="83"/>
      <c r="I1" s="83"/>
      <c r="J1" s="35"/>
      <c r="K1" s="83"/>
      <c r="L1" s="83"/>
      <c r="M1" s="83"/>
      <c r="N1" s="83"/>
      <c r="O1" s="83"/>
      <c r="P1" s="40"/>
    </row>
    <row r="2" spans="1:16">
      <c r="A2" s="35"/>
      <c r="B2" s="35" t="s">
        <v>107</v>
      </c>
      <c r="C2" s="35"/>
      <c r="D2" s="35"/>
      <c r="E2" s="83"/>
      <c r="F2" s="83"/>
      <c r="G2" s="83"/>
      <c r="H2" s="83"/>
      <c r="I2" s="83"/>
      <c r="J2" s="35"/>
      <c r="K2" s="83"/>
      <c r="L2" s="83"/>
      <c r="M2" s="83"/>
      <c r="N2" s="83"/>
      <c r="O2" s="83"/>
      <c r="P2" s="40"/>
    </row>
    <row r="3" spans="1:16">
      <c r="A3" s="35"/>
      <c r="B3" s="35" t="s">
        <v>108</v>
      </c>
      <c r="C3" s="35"/>
      <c r="D3" s="35"/>
      <c r="E3" s="83"/>
      <c r="F3" s="83"/>
      <c r="G3" s="83"/>
      <c r="H3" s="83"/>
      <c r="I3" s="83"/>
      <c r="J3" s="35"/>
      <c r="K3" s="83"/>
      <c r="L3" s="83"/>
      <c r="M3" s="83"/>
      <c r="N3" s="83"/>
      <c r="O3" s="83"/>
      <c r="P3" s="40"/>
    </row>
    <row r="4" spans="1:16">
      <c r="A4" s="35"/>
      <c r="B4" s="83" t="s">
        <v>109</v>
      </c>
      <c r="C4" s="83"/>
      <c r="D4" s="35"/>
      <c r="E4" s="78"/>
      <c r="F4" s="78"/>
      <c r="G4" s="78"/>
      <c r="H4" s="78"/>
      <c r="I4" s="78"/>
      <c r="J4" s="35"/>
      <c r="K4" s="78"/>
      <c r="L4" s="78"/>
      <c r="M4" s="78"/>
      <c r="N4" s="78"/>
      <c r="O4" s="78"/>
      <c r="P4" s="39"/>
    </row>
    <row r="5" spans="1:16" ht="18">
      <c r="A5" s="88" t="s">
        <v>144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38"/>
    </row>
    <row r="6" spans="1:16" ht="15.75">
      <c r="A6" s="92" t="s">
        <v>110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37"/>
    </row>
    <row r="7" spans="1:16" ht="18">
      <c r="A7" s="79" t="s">
        <v>40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36"/>
    </row>
    <row r="8" spans="1:16" ht="18">
      <c r="A8" s="82" t="s">
        <v>111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36"/>
    </row>
    <row r="9" spans="1:16" ht="15" customHeight="1">
      <c r="A9" s="80" t="s">
        <v>39</v>
      </c>
      <c r="B9" s="80" t="s">
        <v>38</v>
      </c>
      <c r="C9" s="60" t="s">
        <v>37</v>
      </c>
      <c r="D9" s="61" t="s">
        <v>36</v>
      </c>
      <c r="E9" s="61"/>
      <c r="F9" s="62"/>
      <c r="G9" s="63" t="s">
        <v>35</v>
      </c>
      <c r="H9" s="89" t="s">
        <v>34</v>
      </c>
      <c r="I9" s="90"/>
      <c r="J9" s="90"/>
      <c r="K9" s="91"/>
      <c r="L9" s="89" t="s">
        <v>33</v>
      </c>
      <c r="M9" s="90"/>
      <c r="N9" s="90"/>
      <c r="O9" s="91"/>
      <c r="P9" s="41"/>
    </row>
    <row r="10" spans="1:16">
      <c r="A10" s="81"/>
      <c r="B10" s="81"/>
      <c r="C10" s="64" t="s">
        <v>32</v>
      </c>
      <c r="D10" s="80" t="s">
        <v>31</v>
      </c>
      <c r="E10" s="80" t="s">
        <v>30</v>
      </c>
      <c r="F10" s="80" t="s">
        <v>29</v>
      </c>
      <c r="G10" s="65" t="s">
        <v>28</v>
      </c>
      <c r="H10" s="63"/>
      <c r="I10" s="63"/>
      <c r="J10" s="63"/>
      <c r="K10" s="66"/>
      <c r="L10" s="66"/>
      <c r="M10" s="66"/>
      <c r="N10" s="66"/>
      <c r="O10" s="66"/>
      <c r="P10" s="6"/>
    </row>
    <row r="11" spans="1:16">
      <c r="A11" s="67"/>
      <c r="B11" s="68"/>
      <c r="C11" s="69" t="s">
        <v>27</v>
      </c>
      <c r="D11" s="87"/>
      <c r="E11" s="87"/>
      <c r="F11" s="87"/>
      <c r="G11" s="70" t="s">
        <v>26</v>
      </c>
      <c r="H11" s="70" t="s">
        <v>25</v>
      </c>
      <c r="I11" s="70" t="s">
        <v>24</v>
      </c>
      <c r="J11" s="70" t="s">
        <v>23</v>
      </c>
      <c r="K11" s="69" t="s">
        <v>22</v>
      </c>
      <c r="L11" s="69" t="s">
        <v>21</v>
      </c>
      <c r="M11" s="69" t="s">
        <v>20</v>
      </c>
      <c r="N11" s="69" t="s">
        <v>19</v>
      </c>
      <c r="O11" s="69" t="s">
        <v>18</v>
      </c>
      <c r="P11" s="41"/>
    </row>
    <row r="12" spans="1:16">
      <c r="A12" s="4" t="s">
        <v>17</v>
      </c>
      <c r="B12" s="4" t="s">
        <v>10</v>
      </c>
      <c r="C12" s="3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</row>
    <row r="13" spans="1:16" s="19" customFormat="1" ht="12.75">
      <c r="A13" s="15" t="s">
        <v>88</v>
      </c>
      <c r="B13" s="30" t="s">
        <v>45</v>
      </c>
      <c r="C13" s="16">
        <v>205</v>
      </c>
      <c r="D13" s="29">
        <v>6.04</v>
      </c>
      <c r="E13" s="15">
        <v>7.27</v>
      </c>
      <c r="F13" s="15">
        <v>34.29</v>
      </c>
      <c r="G13" s="15">
        <v>227.16</v>
      </c>
      <c r="H13" s="15">
        <v>0.21</v>
      </c>
      <c r="I13" s="15">
        <v>1.31</v>
      </c>
      <c r="J13" s="15">
        <v>0.05</v>
      </c>
      <c r="K13" s="15">
        <v>0.17</v>
      </c>
      <c r="L13" s="15">
        <v>133.11000000000001</v>
      </c>
      <c r="M13" s="15">
        <v>185.42</v>
      </c>
      <c r="N13" s="15">
        <v>47.34</v>
      </c>
      <c r="O13" s="15">
        <v>1.21</v>
      </c>
      <c r="P13" s="20"/>
    </row>
    <row r="14" spans="1:16">
      <c r="A14" s="12" t="s">
        <v>46</v>
      </c>
      <c r="B14" s="11" t="s">
        <v>47</v>
      </c>
      <c r="C14" s="13" t="s">
        <v>48</v>
      </c>
      <c r="D14" s="11">
        <v>0.12</v>
      </c>
      <c r="E14" s="11">
        <v>0</v>
      </c>
      <c r="F14" s="11">
        <v>12.04</v>
      </c>
      <c r="G14" s="11">
        <v>48.64</v>
      </c>
      <c r="H14" s="11">
        <v>0.04</v>
      </c>
      <c r="I14" s="11">
        <v>0</v>
      </c>
      <c r="J14" s="11">
        <v>0</v>
      </c>
      <c r="K14" s="11">
        <v>0</v>
      </c>
      <c r="L14" s="11">
        <v>3.45</v>
      </c>
      <c r="M14" s="11">
        <v>2</v>
      </c>
      <c r="N14" s="11">
        <v>1.5</v>
      </c>
      <c r="O14" s="11">
        <v>0.25</v>
      </c>
      <c r="P14" s="10"/>
    </row>
    <row r="15" spans="1:16">
      <c r="A15" s="12"/>
      <c r="B15" s="11" t="s">
        <v>51</v>
      </c>
      <c r="C15" s="13" t="s">
        <v>49</v>
      </c>
      <c r="D15" s="11">
        <v>3.41</v>
      </c>
      <c r="E15" s="11">
        <v>9.9</v>
      </c>
      <c r="F15" s="11">
        <v>37.78</v>
      </c>
      <c r="G15" s="11">
        <v>254.1</v>
      </c>
      <c r="H15" s="11">
        <v>0.03</v>
      </c>
      <c r="I15" s="11">
        <v>0</v>
      </c>
      <c r="J15" s="11">
        <v>5</v>
      </c>
      <c r="K15" s="11">
        <v>0.3</v>
      </c>
      <c r="L15" s="11">
        <v>37</v>
      </c>
      <c r="M15" s="11">
        <v>138</v>
      </c>
      <c r="N15" s="11">
        <v>33</v>
      </c>
      <c r="O15" s="11">
        <v>2.6</v>
      </c>
      <c r="P15" s="10"/>
    </row>
    <row r="16" spans="1:16" s="19" customFormat="1" ht="12.75">
      <c r="A16" s="7" t="s">
        <v>56</v>
      </c>
      <c r="B16" s="15" t="s">
        <v>50</v>
      </c>
      <c r="C16" s="16">
        <v>40</v>
      </c>
      <c r="D16" s="15">
        <v>3</v>
      </c>
      <c r="E16" s="15">
        <v>1.1599999999999999</v>
      </c>
      <c r="F16" s="15">
        <v>20.56</v>
      </c>
      <c r="G16" s="15">
        <v>104.4</v>
      </c>
      <c r="H16" s="15">
        <v>0.1</v>
      </c>
      <c r="I16" s="15">
        <v>0</v>
      </c>
      <c r="J16" s="15">
        <v>0</v>
      </c>
      <c r="K16" s="15">
        <v>0</v>
      </c>
      <c r="L16" s="15">
        <v>10.199999999999999</v>
      </c>
      <c r="M16" s="15">
        <v>0</v>
      </c>
      <c r="N16" s="15">
        <v>0</v>
      </c>
      <c r="O16" s="15">
        <v>0.2</v>
      </c>
      <c r="P16" s="20"/>
    </row>
    <row r="17" spans="1:16" s="19" customFormat="1" ht="12.75">
      <c r="A17" s="7"/>
      <c r="B17" s="4" t="s">
        <v>42</v>
      </c>
      <c r="C17" s="74">
        <f>C16+C15+C14+C13</f>
        <v>500</v>
      </c>
      <c r="D17" s="4">
        <f>D16+D15+D14+D13</f>
        <v>12.57</v>
      </c>
      <c r="E17" s="4">
        <f t="shared" ref="E17:O17" si="0">SUM(E13:E16)</f>
        <v>18.330000000000002</v>
      </c>
      <c r="F17" s="4">
        <f t="shared" si="0"/>
        <v>104.67</v>
      </c>
      <c r="G17" s="4">
        <f>SUM(G13:G16)</f>
        <v>634.29999999999995</v>
      </c>
      <c r="H17" s="4">
        <f t="shared" si="0"/>
        <v>0.38</v>
      </c>
      <c r="I17" s="4">
        <f t="shared" si="0"/>
        <v>1.31</v>
      </c>
      <c r="J17" s="4">
        <f t="shared" si="0"/>
        <v>5.05</v>
      </c>
      <c r="K17" s="4">
        <f t="shared" si="0"/>
        <v>0.47</v>
      </c>
      <c r="L17" s="4">
        <f t="shared" si="0"/>
        <v>183.76</v>
      </c>
      <c r="M17" s="4">
        <f t="shared" si="0"/>
        <v>325.41999999999996</v>
      </c>
      <c r="N17" s="4">
        <f t="shared" si="0"/>
        <v>81.84</v>
      </c>
      <c r="O17" s="4">
        <f t="shared" si="0"/>
        <v>4.2600000000000007</v>
      </c>
      <c r="P17" s="6"/>
    </row>
    <row r="18" spans="1:16">
      <c r="A18" s="12"/>
      <c r="B18" s="4" t="s">
        <v>87</v>
      </c>
      <c r="C18" s="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0"/>
    </row>
    <row r="19" spans="1:16">
      <c r="A19" s="12">
        <v>52</v>
      </c>
      <c r="B19" s="11" t="s">
        <v>134</v>
      </c>
      <c r="C19" s="7">
        <v>250</v>
      </c>
      <c r="D19" s="11">
        <v>6.18</v>
      </c>
      <c r="E19" s="11">
        <v>7.58</v>
      </c>
      <c r="F19" s="11">
        <v>23.28</v>
      </c>
      <c r="G19" s="11">
        <v>185.68</v>
      </c>
      <c r="H19" s="11">
        <v>0.45</v>
      </c>
      <c r="I19" s="11">
        <v>32.799999999999997</v>
      </c>
      <c r="J19" s="11">
        <v>0</v>
      </c>
      <c r="K19" s="11">
        <v>5</v>
      </c>
      <c r="L19" s="11">
        <v>79</v>
      </c>
      <c r="M19" s="11">
        <v>274</v>
      </c>
      <c r="N19" s="11">
        <v>108</v>
      </c>
      <c r="O19" s="11">
        <v>4.1500000000000004</v>
      </c>
      <c r="P19" s="20"/>
    </row>
    <row r="20" spans="1:16">
      <c r="A20" s="42" t="s">
        <v>112</v>
      </c>
      <c r="B20" s="44" t="s">
        <v>113</v>
      </c>
      <c r="C20" s="50">
        <v>100</v>
      </c>
      <c r="D20" s="43">
        <v>20</v>
      </c>
      <c r="E20" s="43">
        <v>18</v>
      </c>
      <c r="F20" s="43">
        <v>10.71</v>
      </c>
      <c r="G20" s="43">
        <v>284.27999999999997</v>
      </c>
      <c r="H20" s="43">
        <v>7.0000000000000007E-2</v>
      </c>
      <c r="I20" s="43">
        <v>0.6</v>
      </c>
      <c r="J20" s="43">
        <v>51</v>
      </c>
      <c r="K20" s="43">
        <v>0.9</v>
      </c>
      <c r="L20" s="43">
        <v>34</v>
      </c>
      <c r="M20" s="43">
        <v>128</v>
      </c>
      <c r="N20" s="43">
        <v>17</v>
      </c>
      <c r="O20" s="43">
        <v>1.27</v>
      </c>
      <c r="P20" s="20"/>
    </row>
    <row r="21" spans="1:16">
      <c r="A21" s="42" t="s">
        <v>114</v>
      </c>
      <c r="B21" s="44" t="s">
        <v>52</v>
      </c>
      <c r="C21" s="71">
        <v>180</v>
      </c>
      <c r="D21" s="43">
        <v>6.66</v>
      </c>
      <c r="E21" s="43">
        <v>5.94</v>
      </c>
      <c r="F21" s="43">
        <v>35.46</v>
      </c>
      <c r="G21" s="43">
        <v>221.4</v>
      </c>
      <c r="H21" s="43">
        <v>0.04</v>
      </c>
      <c r="I21" s="43">
        <v>0</v>
      </c>
      <c r="J21" s="43">
        <v>21</v>
      </c>
      <c r="K21" s="43">
        <v>0.5</v>
      </c>
      <c r="L21" s="43">
        <v>8</v>
      </c>
      <c r="M21" s="43">
        <v>30</v>
      </c>
      <c r="N21" s="43">
        <v>5</v>
      </c>
      <c r="O21" s="43">
        <v>0.7</v>
      </c>
      <c r="P21" s="14"/>
    </row>
    <row r="22" spans="1:16">
      <c r="A22" s="12" t="s">
        <v>62</v>
      </c>
      <c r="B22" s="11" t="s">
        <v>90</v>
      </c>
      <c r="C22" s="7">
        <v>200</v>
      </c>
      <c r="D22" s="11">
        <v>0.16</v>
      </c>
      <c r="E22" s="11">
        <v>0</v>
      </c>
      <c r="F22" s="11">
        <v>14.99</v>
      </c>
      <c r="G22" s="11">
        <v>60.64</v>
      </c>
      <c r="H22" s="11">
        <v>0</v>
      </c>
      <c r="I22" s="11">
        <v>10</v>
      </c>
      <c r="J22" s="11">
        <v>0.02</v>
      </c>
      <c r="K22" s="11">
        <v>0.2</v>
      </c>
      <c r="L22" s="11">
        <v>20.05</v>
      </c>
      <c r="M22" s="11">
        <v>15.6</v>
      </c>
      <c r="N22" s="11">
        <v>13.2</v>
      </c>
      <c r="O22" s="11">
        <v>1.65</v>
      </c>
    </row>
    <row r="23" spans="1:16">
      <c r="A23" s="12" t="s">
        <v>56</v>
      </c>
      <c r="B23" s="11" t="s">
        <v>57</v>
      </c>
      <c r="C23" s="13" t="s">
        <v>58</v>
      </c>
      <c r="D23" s="11">
        <v>2.64</v>
      </c>
      <c r="E23" s="11">
        <v>0.44</v>
      </c>
      <c r="F23" s="11">
        <v>16.399999999999999</v>
      </c>
      <c r="G23" s="11">
        <v>80</v>
      </c>
      <c r="H23" s="11">
        <v>0.2</v>
      </c>
      <c r="I23" s="11">
        <v>0</v>
      </c>
      <c r="J23" s="11">
        <v>0.2</v>
      </c>
      <c r="K23" s="11">
        <v>0</v>
      </c>
      <c r="L23" s="11">
        <v>14.5</v>
      </c>
      <c r="M23" s="11">
        <v>0</v>
      </c>
      <c r="N23" s="11">
        <v>0</v>
      </c>
      <c r="O23" s="11">
        <v>1.21</v>
      </c>
      <c r="P23" s="10"/>
    </row>
    <row r="24" spans="1:16" s="1" customFormat="1">
      <c r="A24" s="17"/>
      <c r="B24" s="4" t="s">
        <v>43</v>
      </c>
      <c r="C24" s="74" t="s">
        <v>89</v>
      </c>
      <c r="D24" s="4">
        <f t="shared" ref="D24:O24" si="1">SUM(D19:D23)</f>
        <v>35.64</v>
      </c>
      <c r="E24" s="4">
        <f t="shared" si="1"/>
        <v>31.96</v>
      </c>
      <c r="F24" s="4">
        <f t="shared" si="1"/>
        <v>100.84</v>
      </c>
      <c r="G24" s="4">
        <f t="shared" si="1"/>
        <v>832</v>
      </c>
      <c r="H24" s="4">
        <f t="shared" si="1"/>
        <v>0.76</v>
      </c>
      <c r="I24" s="4">
        <f t="shared" si="1"/>
        <v>43.4</v>
      </c>
      <c r="J24" s="4">
        <f t="shared" si="1"/>
        <v>72.22</v>
      </c>
      <c r="K24" s="4">
        <f t="shared" si="1"/>
        <v>6.6000000000000005</v>
      </c>
      <c r="L24" s="4">
        <f t="shared" si="1"/>
        <v>155.55000000000001</v>
      </c>
      <c r="M24" s="4">
        <f t="shared" si="1"/>
        <v>447.6</v>
      </c>
      <c r="N24" s="4">
        <f t="shared" si="1"/>
        <v>143.19999999999999</v>
      </c>
      <c r="O24" s="4">
        <f t="shared" si="1"/>
        <v>8.98</v>
      </c>
      <c r="P24" s="25"/>
    </row>
    <row r="25" spans="1:16">
      <c r="A25" s="28"/>
      <c r="B25" s="4" t="s">
        <v>1</v>
      </c>
      <c r="C25" s="22"/>
      <c r="D25" s="46">
        <f>D17+D24</f>
        <v>48.21</v>
      </c>
      <c r="E25" s="46">
        <f>E24+E17</f>
        <v>50.290000000000006</v>
      </c>
      <c r="F25" s="46">
        <f>F24+F17</f>
        <v>205.51</v>
      </c>
      <c r="G25" s="46">
        <f>G24+G17</f>
        <v>1466.3</v>
      </c>
      <c r="H25" s="46">
        <f t="shared" ref="H25:O25" si="2">H17+H24</f>
        <v>1.1400000000000001</v>
      </c>
      <c r="I25" s="46">
        <f t="shared" si="2"/>
        <v>44.71</v>
      </c>
      <c r="J25" s="46">
        <f t="shared" si="2"/>
        <v>77.27</v>
      </c>
      <c r="K25" s="46">
        <f t="shared" si="2"/>
        <v>7.07</v>
      </c>
      <c r="L25" s="46">
        <f t="shared" si="2"/>
        <v>339.31</v>
      </c>
      <c r="M25" s="46">
        <f t="shared" si="2"/>
        <v>773.02</v>
      </c>
      <c r="N25" s="46">
        <f t="shared" si="2"/>
        <v>225.04</v>
      </c>
      <c r="O25" s="46">
        <f t="shared" si="2"/>
        <v>13.240000000000002</v>
      </c>
    </row>
    <row r="26" spans="1:16" s="26" customFormat="1" ht="12.75">
      <c r="A26" s="4" t="s">
        <v>16</v>
      </c>
      <c r="B26" s="4" t="s">
        <v>8</v>
      </c>
      <c r="C26" s="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"/>
    </row>
    <row r="27" spans="1:16">
      <c r="A27" s="15" t="s">
        <v>94</v>
      </c>
      <c r="B27" s="30" t="s">
        <v>59</v>
      </c>
      <c r="C27" s="16">
        <v>205</v>
      </c>
      <c r="D27" s="29">
        <v>5.12</v>
      </c>
      <c r="E27" s="15">
        <v>6.62</v>
      </c>
      <c r="F27" s="15">
        <v>32.61</v>
      </c>
      <c r="G27" s="15">
        <v>210.13</v>
      </c>
      <c r="H27" s="15">
        <v>7.0000000000000007E-2</v>
      </c>
      <c r="I27" s="15">
        <v>1.39</v>
      </c>
      <c r="J27" s="15">
        <v>0.05</v>
      </c>
      <c r="K27" s="15">
        <v>0.17</v>
      </c>
      <c r="L27" s="15">
        <v>131.85</v>
      </c>
      <c r="M27" s="15">
        <v>143.72999999999999</v>
      </c>
      <c r="N27" s="15">
        <v>30.36</v>
      </c>
      <c r="O27" s="15">
        <v>0.44</v>
      </c>
      <c r="P27" s="10"/>
    </row>
    <row r="28" spans="1:16">
      <c r="A28" s="12" t="s">
        <v>46</v>
      </c>
      <c r="B28" s="11" t="s">
        <v>47</v>
      </c>
      <c r="C28" s="13" t="s">
        <v>48</v>
      </c>
      <c r="D28" s="11">
        <v>0.12</v>
      </c>
      <c r="E28" s="11">
        <v>0</v>
      </c>
      <c r="F28" s="11">
        <v>12.04</v>
      </c>
      <c r="G28" s="11">
        <v>48.64</v>
      </c>
      <c r="H28" s="11">
        <v>0.04</v>
      </c>
      <c r="I28" s="11">
        <v>0</v>
      </c>
      <c r="J28" s="11">
        <v>0</v>
      </c>
      <c r="K28" s="11">
        <v>0</v>
      </c>
      <c r="L28" s="11">
        <v>3.45</v>
      </c>
      <c r="M28" s="11">
        <v>2</v>
      </c>
      <c r="N28" s="11">
        <v>1.5</v>
      </c>
      <c r="O28" s="11">
        <v>0.25</v>
      </c>
      <c r="P28" s="14"/>
    </row>
    <row r="29" spans="1:16">
      <c r="A29" s="17"/>
      <c r="B29" s="11"/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4"/>
    </row>
    <row r="30" spans="1:16">
      <c r="A30" s="7" t="s">
        <v>56</v>
      </c>
      <c r="B30" s="15" t="s">
        <v>50</v>
      </c>
      <c r="C30" s="7">
        <v>40</v>
      </c>
      <c r="D30" s="27">
        <v>3</v>
      </c>
      <c r="E30" s="11">
        <v>1.1599999999999999</v>
      </c>
      <c r="F30" s="11">
        <v>20.56</v>
      </c>
      <c r="G30" s="11">
        <v>104.4</v>
      </c>
      <c r="H30" s="11">
        <v>0.1</v>
      </c>
      <c r="I30" s="11">
        <v>0</v>
      </c>
      <c r="J30" s="11">
        <v>0</v>
      </c>
      <c r="K30" s="11">
        <v>0</v>
      </c>
      <c r="L30" s="11">
        <v>10.199999999999999</v>
      </c>
      <c r="M30" s="11">
        <v>0</v>
      </c>
      <c r="N30" s="11">
        <v>0</v>
      </c>
      <c r="O30" s="11">
        <v>0.2</v>
      </c>
      <c r="P30" s="10"/>
    </row>
    <row r="31" spans="1:16">
      <c r="A31" s="7"/>
      <c r="B31" s="4" t="s">
        <v>42</v>
      </c>
      <c r="C31" s="24">
        <f>C27+C28+C29+C30</f>
        <v>445</v>
      </c>
      <c r="D31" s="47">
        <f t="shared" ref="D31:O31" si="3">SUM(D27:D30)</f>
        <v>8.24</v>
      </c>
      <c r="E31" s="48">
        <f t="shared" si="3"/>
        <v>7.78</v>
      </c>
      <c r="F31" s="48">
        <f t="shared" si="3"/>
        <v>65.209999999999994</v>
      </c>
      <c r="G31" s="48">
        <f t="shared" si="3"/>
        <v>363.16999999999996</v>
      </c>
      <c r="H31" s="48">
        <f t="shared" si="3"/>
        <v>0.21000000000000002</v>
      </c>
      <c r="I31" s="48">
        <f t="shared" si="3"/>
        <v>1.39</v>
      </c>
      <c r="J31" s="48">
        <f t="shared" si="3"/>
        <v>0.05</v>
      </c>
      <c r="K31" s="48">
        <f t="shared" si="3"/>
        <v>0.17</v>
      </c>
      <c r="L31" s="48">
        <f t="shared" si="3"/>
        <v>145.49999999999997</v>
      </c>
      <c r="M31" s="48">
        <f t="shared" si="3"/>
        <v>145.72999999999999</v>
      </c>
      <c r="N31" s="48">
        <f t="shared" si="3"/>
        <v>31.86</v>
      </c>
      <c r="O31" s="48">
        <f t="shared" si="3"/>
        <v>0.8899999999999999</v>
      </c>
      <c r="P31" s="10"/>
    </row>
    <row r="32" spans="1:16">
      <c r="A32" s="12"/>
      <c r="B32" s="4" t="s">
        <v>87</v>
      </c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0"/>
    </row>
    <row r="33" spans="1:17">
      <c r="A33" s="17" t="s">
        <v>128</v>
      </c>
      <c r="B33" s="15" t="s">
        <v>136</v>
      </c>
      <c r="C33" s="16">
        <v>250</v>
      </c>
      <c r="D33" s="15">
        <v>2.9</v>
      </c>
      <c r="E33" s="15">
        <v>4.88</v>
      </c>
      <c r="F33" s="15">
        <v>12.2</v>
      </c>
      <c r="G33" s="15">
        <v>78.2</v>
      </c>
      <c r="H33" s="15">
        <v>0.27</v>
      </c>
      <c r="I33" s="15">
        <v>15.2</v>
      </c>
      <c r="J33" s="15">
        <v>8.5</v>
      </c>
      <c r="K33" s="15">
        <v>7.8</v>
      </c>
      <c r="L33" s="15">
        <v>64</v>
      </c>
      <c r="M33" s="15">
        <v>18.7</v>
      </c>
      <c r="N33" s="15">
        <v>68</v>
      </c>
      <c r="O33" s="15">
        <v>3.26</v>
      </c>
      <c r="P33" s="10"/>
    </row>
    <row r="34" spans="1:17">
      <c r="A34" s="19" t="s">
        <v>115</v>
      </c>
      <c r="B34" s="19" t="s">
        <v>61</v>
      </c>
      <c r="C34" s="51">
        <v>170</v>
      </c>
      <c r="D34" s="19">
        <v>23.7</v>
      </c>
      <c r="E34" s="19">
        <v>7.95</v>
      </c>
      <c r="F34" s="19">
        <v>26.85</v>
      </c>
      <c r="G34" s="19">
        <v>392.4</v>
      </c>
      <c r="H34" s="19">
        <v>0.11</v>
      </c>
      <c r="I34" s="19">
        <v>1</v>
      </c>
      <c r="J34" s="19">
        <v>75</v>
      </c>
      <c r="K34" s="19">
        <v>1.25</v>
      </c>
      <c r="L34" s="19">
        <v>174</v>
      </c>
      <c r="M34" s="19">
        <v>302</v>
      </c>
      <c r="N34" s="19">
        <v>45</v>
      </c>
      <c r="O34" s="19">
        <v>1.18</v>
      </c>
      <c r="P34" s="33" t="s">
        <v>15</v>
      </c>
      <c r="Q34" s="33" t="s">
        <v>15</v>
      </c>
    </row>
    <row r="35" spans="1:17">
      <c r="A35" s="12" t="s">
        <v>54</v>
      </c>
      <c r="B35" s="11" t="s">
        <v>55</v>
      </c>
      <c r="C35" s="13" t="s">
        <v>48</v>
      </c>
      <c r="D35" s="11">
        <v>7.0000000000000007E-2</v>
      </c>
      <c r="E35" s="11">
        <v>0.01</v>
      </c>
      <c r="F35" s="11">
        <v>15.31</v>
      </c>
      <c r="G35" s="11">
        <v>61.62</v>
      </c>
      <c r="H35" s="11">
        <v>0</v>
      </c>
      <c r="I35" s="11">
        <v>2.8</v>
      </c>
      <c r="J35" s="11">
        <v>0</v>
      </c>
      <c r="K35" s="11">
        <v>0.01</v>
      </c>
      <c r="L35" s="11">
        <v>6.25</v>
      </c>
      <c r="M35" s="11">
        <v>3.54</v>
      </c>
      <c r="N35" s="11">
        <v>2.34</v>
      </c>
      <c r="O35" s="11">
        <v>0.28999999999999998</v>
      </c>
      <c r="P35" s="10"/>
    </row>
    <row r="36" spans="1:17" s="19" customFormat="1">
      <c r="A36" s="17" t="s">
        <v>15</v>
      </c>
      <c r="B36" s="15" t="s">
        <v>76</v>
      </c>
      <c r="C36" s="16">
        <v>55</v>
      </c>
      <c r="D36" s="11">
        <v>3.41</v>
      </c>
      <c r="E36" s="11">
        <v>9.9</v>
      </c>
      <c r="F36" s="11">
        <v>37.78</v>
      </c>
      <c r="G36" s="11">
        <v>254.1</v>
      </c>
      <c r="H36" s="11">
        <v>0.03</v>
      </c>
      <c r="I36" s="11">
        <v>0</v>
      </c>
      <c r="J36" s="11">
        <v>5</v>
      </c>
      <c r="K36" s="11">
        <v>0.3</v>
      </c>
      <c r="L36" s="11">
        <v>37</v>
      </c>
      <c r="M36" s="11">
        <v>138</v>
      </c>
      <c r="N36" s="11">
        <v>33</v>
      </c>
      <c r="O36" s="11">
        <v>2.6</v>
      </c>
      <c r="P36" s="14"/>
    </row>
    <row r="37" spans="1:17">
      <c r="A37" s="7" t="s">
        <v>56</v>
      </c>
      <c r="B37" s="9" t="s">
        <v>57</v>
      </c>
      <c r="C37" s="7">
        <v>40</v>
      </c>
      <c r="D37" s="7">
        <v>2.64</v>
      </c>
      <c r="E37" s="7">
        <v>0.44</v>
      </c>
      <c r="F37" s="7">
        <v>16.399999999999999</v>
      </c>
      <c r="G37" s="8">
        <v>80</v>
      </c>
      <c r="H37" s="7">
        <v>0.2</v>
      </c>
      <c r="I37" s="7">
        <v>0</v>
      </c>
      <c r="J37" s="7">
        <v>0.2</v>
      </c>
      <c r="K37" s="7">
        <v>0</v>
      </c>
      <c r="L37" s="7">
        <v>14.5</v>
      </c>
      <c r="M37" s="7">
        <v>0</v>
      </c>
      <c r="N37" s="7">
        <v>0</v>
      </c>
      <c r="O37" s="7">
        <v>1.21</v>
      </c>
    </row>
    <row r="38" spans="1:17">
      <c r="A38" s="12"/>
      <c r="B38" s="4" t="s">
        <v>43</v>
      </c>
      <c r="C38" s="24">
        <f>C33+C34+C35+C36+C37</f>
        <v>715</v>
      </c>
      <c r="D38" s="32">
        <f>D33+D34+D35+D36+D37</f>
        <v>32.72</v>
      </c>
      <c r="E38" s="4">
        <f>E33+E34+E35+E36+E37</f>
        <v>23.180000000000003</v>
      </c>
      <c r="F38" s="4">
        <f>F33+F34+F35+F36+F37</f>
        <v>108.53999999999999</v>
      </c>
      <c r="G38" s="3">
        <f>SUM(G33:G37)</f>
        <v>866.31999999999994</v>
      </c>
      <c r="H38" s="4">
        <f>SUM(H33:H37)</f>
        <v>0.6100000000000001</v>
      </c>
      <c r="I38" s="4">
        <f t="shared" ref="I38:O38" si="4">I33+I34+I35+I36+I37</f>
        <v>19</v>
      </c>
      <c r="J38" s="4">
        <f t="shared" si="4"/>
        <v>88.7</v>
      </c>
      <c r="K38" s="4">
        <f t="shared" si="4"/>
        <v>9.3600000000000012</v>
      </c>
      <c r="L38" s="4">
        <f t="shared" si="4"/>
        <v>295.75</v>
      </c>
      <c r="M38" s="4">
        <f t="shared" si="4"/>
        <v>462.24</v>
      </c>
      <c r="N38" s="4">
        <f t="shared" si="4"/>
        <v>148.34</v>
      </c>
      <c r="O38" s="4">
        <f t="shared" si="4"/>
        <v>8.5399999999999991</v>
      </c>
    </row>
    <row r="39" spans="1:17">
      <c r="A39" s="12"/>
      <c r="B39" s="4" t="s">
        <v>1</v>
      </c>
      <c r="C39" s="7"/>
      <c r="D39" s="52">
        <f t="shared" ref="D39:O39" si="5">D31+D38</f>
        <v>40.96</v>
      </c>
      <c r="E39" s="46">
        <f t="shared" si="5"/>
        <v>30.960000000000004</v>
      </c>
      <c r="F39" s="46">
        <f t="shared" si="5"/>
        <v>173.75</v>
      </c>
      <c r="G39" s="53">
        <f t="shared" si="5"/>
        <v>1229.4899999999998</v>
      </c>
      <c r="H39" s="46">
        <f t="shared" si="5"/>
        <v>0.82000000000000006</v>
      </c>
      <c r="I39" s="46">
        <f t="shared" si="5"/>
        <v>20.39</v>
      </c>
      <c r="J39" s="46">
        <f t="shared" si="5"/>
        <v>88.75</v>
      </c>
      <c r="K39" s="46">
        <f t="shared" si="5"/>
        <v>9.5300000000000011</v>
      </c>
      <c r="L39" s="46">
        <f t="shared" si="5"/>
        <v>441.25</v>
      </c>
      <c r="M39" s="46">
        <f t="shared" si="5"/>
        <v>607.97</v>
      </c>
      <c r="N39" s="46">
        <f t="shared" si="5"/>
        <v>180.2</v>
      </c>
      <c r="O39" s="46">
        <f t="shared" si="5"/>
        <v>9.43</v>
      </c>
      <c r="P39" s="6"/>
    </row>
    <row r="40" spans="1:17">
      <c r="A40" s="4" t="s">
        <v>14</v>
      </c>
      <c r="B40" s="4" t="s">
        <v>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6"/>
    </row>
    <row r="41" spans="1:17" s="26" customFormat="1" ht="12.75">
      <c r="A41" s="17" t="s">
        <v>97</v>
      </c>
      <c r="B41" s="9" t="s">
        <v>80</v>
      </c>
      <c r="C41" s="16">
        <v>205</v>
      </c>
      <c r="D41" s="17">
        <v>6.2</v>
      </c>
      <c r="E41" s="17">
        <v>8.0500000000000007</v>
      </c>
      <c r="F41" s="17">
        <v>31.09</v>
      </c>
      <c r="G41" s="21">
        <v>222.02</v>
      </c>
      <c r="H41" s="17">
        <v>0.09</v>
      </c>
      <c r="I41" s="17">
        <v>1.38</v>
      </c>
      <c r="J41" s="17">
        <v>0.05</v>
      </c>
      <c r="K41" s="17">
        <v>0.52</v>
      </c>
      <c r="L41" s="17">
        <v>134.72</v>
      </c>
      <c r="M41" s="17">
        <v>123.25</v>
      </c>
      <c r="N41" s="17">
        <v>20.45</v>
      </c>
      <c r="O41" s="17">
        <v>0.44</v>
      </c>
      <c r="P41" s="6"/>
    </row>
    <row r="42" spans="1:17" s="1" customFormat="1">
      <c r="A42" s="15" t="s">
        <v>46</v>
      </c>
      <c r="B42" s="15" t="s">
        <v>63</v>
      </c>
      <c r="C42" s="16">
        <v>200</v>
      </c>
      <c r="D42" s="15">
        <v>0.12</v>
      </c>
      <c r="E42" s="15">
        <v>0</v>
      </c>
      <c r="F42" s="15">
        <v>12.04</v>
      </c>
      <c r="G42" s="15">
        <v>48.64</v>
      </c>
      <c r="H42" s="15">
        <v>0</v>
      </c>
      <c r="I42" s="15">
        <v>0</v>
      </c>
      <c r="J42" s="15">
        <v>0</v>
      </c>
      <c r="K42" s="15">
        <v>0</v>
      </c>
      <c r="L42" s="15">
        <v>3.45</v>
      </c>
      <c r="M42" s="15">
        <v>2</v>
      </c>
      <c r="N42" s="15">
        <v>1.5</v>
      </c>
      <c r="O42" s="15">
        <v>0.25</v>
      </c>
      <c r="P42" s="14"/>
    </row>
    <row r="43" spans="1:17" s="19" customFormat="1" ht="12.75">
      <c r="A43" s="17"/>
      <c r="B43" s="15" t="s">
        <v>64</v>
      </c>
      <c r="C43" s="16">
        <v>55</v>
      </c>
      <c r="D43" s="29">
        <v>3.25</v>
      </c>
      <c r="E43" s="15">
        <v>2.86</v>
      </c>
      <c r="F43" s="15">
        <v>41.25</v>
      </c>
      <c r="G43" s="15">
        <v>201.3</v>
      </c>
      <c r="H43" s="15">
        <v>0.08</v>
      </c>
      <c r="I43" s="15">
        <v>0</v>
      </c>
      <c r="J43" s="15">
        <v>6</v>
      </c>
      <c r="K43" s="15">
        <v>4.7</v>
      </c>
      <c r="L43" s="15">
        <v>11</v>
      </c>
      <c r="M43" s="15">
        <v>50</v>
      </c>
      <c r="N43" s="15">
        <v>9</v>
      </c>
      <c r="O43" s="15">
        <v>0.8</v>
      </c>
      <c r="P43" s="20"/>
    </row>
    <row r="44" spans="1:17" s="19" customFormat="1" ht="12.75">
      <c r="A44" s="7" t="s">
        <v>56</v>
      </c>
      <c r="B44" s="15" t="s">
        <v>50</v>
      </c>
      <c r="C44" s="7">
        <v>40</v>
      </c>
      <c r="D44" s="27">
        <v>3</v>
      </c>
      <c r="E44" s="11">
        <v>1.1599999999999999</v>
      </c>
      <c r="F44" s="11">
        <v>20.56</v>
      </c>
      <c r="G44" s="11">
        <v>104.4</v>
      </c>
      <c r="H44" s="11">
        <v>0.1</v>
      </c>
      <c r="I44" s="11">
        <v>0</v>
      </c>
      <c r="J44" s="11">
        <v>0</v>
      </c>
      <c r="K44" s="11">
        <v>0</v>
      </c>
      <c r="L44" s="11">
        <v>10.199999999999999</v>
      </c>
      <c r="M44" s="11">
        <v>0</v>
      </c>
      <c r="N44" s="11">
        <v>0</v>
      </c>
      <c r="O44" s="11">
        <v>0.2</v>
      </c>
      <c r="P44" s="20"/>
    </row>
    <row r="45" spans="1:17">
      <c r="A45" s="7"/>
      <c r="B45" s="4" t="s">
        <v>42</v>
      </c>
      <c r="C45" s="75" t="s">
        <v>65</v>
      </c>
      <c r="D45" s="47">
        <f t="shared" ref="D45:O45" si="6">SUM(D41:D44)</f>
        <v>12.57</v>
      </c>
      <c r="E45" s="48">
        <f t="shared" si="6"/>
        <v>12.07</v>
      </c>
      <c r="F45" s="48">
        <f t="shared" si="6"/>
        <v>104.94</v>
      </c>
      <c r="G45" s="48">
        <f t="shared" si="6"/>
        <v>576.36</v>
      </c>
      <c r="H45" s="48">
        <f t="shared" si="6"/>
        <v>0.27</v>
      </c>
      <c r="I45" s="48">
        <f t="shared" si="6"/>
        <v>1.38</v>
      </c>
      <c r="J45" s="48">
        <f t="shared" si="6"/>
        <v>6.05</v>
      </c>
      <c r="K45" s="48">
        <f t="shared" si="6"/>
        <v>5.2200000000000006</v>
      </c>
      <c r="L45" s="48">
        <f t="shared" si="6"/>
        <v>159.36999999999998</v>
      </c>
      <c r="M45" s="48">
        <f t="shared" si="6"/>
        <v>175.25</v>
      </c>
      <c r="N45" s="48">
        <f t="shared" si="6"/>
        <v>30.95</v>
      </c>
      <c r="O45" s="48">
        <f t="shared" si="6"/>
        <v>1.69</v>
      </c>
    </row>
    <row r="46" spans="1:17">
      <c r="A46" s="17"/>
      <c r="B46" s="4" t="s">
        <v>87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7" s="1" customFormat="1">
      <c r="A47" s="73" t="s">
        <v>129</v>
      </c>
      <c r="B47" s="19" t="s">
        <v>135</v>
      </c>
      <c r="C47" s="51">
        <v>260</v>
      </c>
      <c r="D47" s="19">
        <v>2.08</v>
      </c>
      <c r="E47" s="19">
        <v>5.93</v>
      </c>
      <c r="F47" s="19">
        <v>7.27</v>
      </c>
      <c r="G47" s="19">
        <v>73.3</v>
      </c>
      <c r="H47" s="19">
        <v>0.17</v>
      </c>
      <c r="I47" s="19">
        <v>32</v>
      </c>
      <c r="J47" s="19">
        <v>0</v>
      </c>
      <c r="K47" s="19">
        <v>9.4</v>
      </c>
      <c r="L47" s="19">
        <v>147</v>
      </c>
      <c r="M47" s="19">
        <v>196</v>
      </c>
      <c r="N47" s="19">
        <v>93</v>
      </c>
      <c r="O47" s="19">
        <v>4.41</v>
      </c>
      <c r="P47" s="14"/>
    </row>
    <row r="48" spans="1:17" s="19" customFormat="1">
      <c r="A48" s="12" t="s">
        <v>67</v>
      </c>
      <c r="B48" s="11" t="s">
        <v>68</v>
      </c>
      <c r="C48" s="7">
        <v>100</v>
      </c>
      <c r="D48" s="11">
        <v>16</v>
      </c>
      <c r="E48" s="11">
        <v>15.5</v>
      </c>
      <c r="F48" s="11">
        <v>12</v>
      </c>
      <c r="G48" s="11">
        <v>253</v>
      </c>
      <c r="H48" s="11">
        <v>0.14000000000000001</v>
      </c>
      <c r="I48" s="11">
        <v>0</v>
      </c>
      <c r="J48" s="11">
        <v>47</v>
      </c>
      <c r="K48" s="11">
        <v>1.4</v>
      </c>
      <c r="L48" s="11">
        <v>50</v>
      </c>
      <c r="M48" s="11">
        <v>170</v>
      </c>
      <c r="N48" s="11">
        <v>23</v>
      </c>
      <c r="O48" s="11">
        <v>2.75</v>
      </c>
      <c r="P48"/>
    </row>
    <row r="49" spans="1:16" s="19" customFormat="1">
      <c r="A49" s="72" t="s">
        <v>116</v>
      </c>
      <c r="B49" s="44" t="s">
        <v>69</v>
      </c>
      <c r="C49" s="45">
        <v>180</v>
      </c>
      <c r="D49" s="44">
        <v>10.210000000000001</v>
      </c>
      <c r="E49" s="44">
        <v>7.63</v>
      </c>
      <c r="F49" s="44">
        <v>45.24</v>
      </c>
      <c r="G49" s="44">
        <v>290.60000000000002</v>
      </c>
      <c r="H49" s="44">
        <v>0.24</v>
      </c>
      <c r="I49" s="44">
        <v>0</v>
      </c>
      <c r="J49" s="44">
        <v>27.69</v>
      </c>
      <c r="K49" s="44">
        <v>0.73</v>
      </c>
      <c r="L49" s="44">
        <v>19.21</v>
      </c>
      <c r="M49" s="44">
        <v>242.83</v>
      </c>
      <c r="N49" s="44">
        <v>161.47999999999999</v>
      </c>
      <c r="O49" s="44">
        <v>5.43</v>
      </c>
      <c r="P49"/>
    </row>
    <row r="50" spans="1:16" s="19" customFormat="1">
      <c r="A50" s="42" t="s">
        <v>117</v>
      </c>
      <c r="B50" s="44" t="s">
        <v>53</v>
      </c>
      <c r="C50" s="45">
        <v>30</v>
      </c>
      <c r="D50" s="43">
        <v>0.6</v>
      </c>
      <c r="E50" s="43">
        <v>0.78</v>
      </c>
      <c r="F50" s="43">
        <v>1.86</v>
      </c>
      <c r="G50" s="43">
        <v>16.89</v>
      </c>
      <c r="H50" s="43">
        <v>0.5</v>
      </c>
      <c r="I50" s="43">
        <v>0.8</v>
      </c>
      <c r="J50" s="43">
        <v>0</v>
      </c>
      <c r="K50" s="43">
        <v>1.9</v>
      </c>
      <c r="L50" s="43">
        <v>68.06</v>
      </c>
      <c r="M50" s="43">
        <v>100.44</v>
      </c>
      <c r="N50" s="43">
        <v>32.58</v>
      </c>
      <c r="O50" s="43">
        <v>0.12</v>
      </c>
      <c r="P50"/>
    </row>
    <row r="51" spans="1:16">
      <c r="A51" s="12" t="s">
        <v>62</v>
      </c>
      <c r="B51" s="11" t="s">
        <v>90</v>
      </c>
      <c r="C51" s="7">
        <v>200</v>
      </c>
      <c r="D51" s="11">
        <v>0.16</v>
      </c>
      <c r="E51" s="11">
        <v>0</v>
      </c>
      <c r="F51" s="11">
        <v>14.99</v>
      </c>
      <c r="G51" s="11">
        <v>60.64</v>
      </c>
      <c r="H51" s="11">
        <v>0</v>
      </c>
      <c r="I51" s="11">
        <v>10</v>
      </c>
      <c r="J51" s="11">
        <v>0.02</v>
      </c>
      <c r="K51" s="11">
        <v>0.2</v>
      </c>
      <c r="L51" s="11">
        <v>20.05</v>
      </c>
      <c r="M51" s="11">
        <v>15.6</v>
      </c>
      <c r="N51" s="11">
        <v>13.2</v>
      </c>
      <c r="O51" s="11">
        <v>1.65</v>
      </c>
    </row>
    <row r="52" spans="1:16">
      <c r="A52" s="12" t="s">
        <v>56</v>
      </c>
      <c r="B52" s="15" t="s">
        <v>57</v>
      </c>
      <c r="C52" s="16">
        <v>40</v>
      </c>
      <c r="D52" s="15">
        <v>2.64</v>
      </c>
      <c r="E52" s="15">
        <v>0.44</v>
      </c>
      <c r="F52" s="15">
        <v>16.399999999999999</v>
      </c>
      <c r="G52" s="15">
        <v>80</v>
      </c>
      <c r="H52" s="15">
        <v>0.2</v>
      </c>
      <c r="I52" s="15">
        <v>0</v>
      </c>
      <c r="J52" s="15">
        <v>0.2</v>
      </c>
      <c r="K52" s="15">
        <v>0</v>
      </c>
      <c r="L52" s="15">
        <v>14.52</v>
      </c>
      <c r="M52" s="15">
        <v>0</v>
      </c>
      <c r="N52" s="15">
        <v>0</v>
      </c>
      <c r="O52" s="15">
        <v>1.21</v>
      </c>
    </row>
    <row r="53" spans="1:16">
      <c r="A53" s="12"/>
      <c r="B53" s="11" t="s">
        <v>145</v>
      </c>
      <c r="C53" s="7">
        <v>55</v>
      </c>
      <c r="D53" s="11">
        <v>2.15</v>
      </c>
      <c r="E53" s="11">
        <v>16.829999999999998</v>
      </c>
      <c r="F53" s="11">
        <v>34.380000000000003</v>
      </c>
      <c r="G53" s="11">
        <v>297.55</v>
      </c>
      <c r="H53" s="11">
        <v>0.05</v>
      </c>
      <c r="I53" s="11">
        <v>0</v>
      </c>
      <c r="J53" s="11">
        <v>6</v>
      </c>
      <c r="K53" s="11">
        <v>4.7</v>
      </c>
      <c r="L53" s="11">
        <v>8</v>
      </c>
      <c r="M53" s="11">
        <v>42</v>
      </c>
      <c r="N53" s="11">
        <v>6</v>
      </c>
      <c r="O53" s="11">
        <v>0.6</v>
      </c>
      <c r="P53" s="10"/>
    </row>
    <row r="54" spans="1:16" s="1" customFormat="1">
      <c r="A54" s="15"/>
      <c r="B54" s="4" t="s">
        <v>43</v>
      </c>
      <c r="C54" s="75" t="s">
        <v>91</v>
      </c>
      <c r="D54" s="32">
        <v>33.68</v>
      </c>
      <c r="E54" s="4">
        <v>47.11</v>
      </c>
      <c r="F54" s="4">
        <v>132.13999999999999</v>
      </c>
      <c r="G54" s="3">
        <v>1072.23</v>
      </c>
      <c r="H54" s="4">
        <f t="shared" ref="H54:O54" si="7">H47+H48+H49+H50+H51+H52</f>
        <v>1.25</v>
      </c>
      <c r="I54" s="4">
        <f t="shared" si="7"/>
        <v>42.8</v>
      </c>
      <c r="J54" s="4">
        <f t="shared" si="7"/>
        <v>74.91</v>
      </c>
      <c r="K54" s="4">
        <f t="shared" si="7"/>
        <v>13.63</v>
      </c>
      <c r="L54" s="4">
        <f t="shared" si="7"/>
        <v>318.83999999999997</v>
      </c>
      <c r="M54" s="4">
        <f t="shared" si="7"/>
        <v>724.87</v>
      </c>
      <c r="N54" s="4">
        <f t="shared" si="7"/>
        <v>323.26</v>
      </c>
      <c r="O54" s="4">
        <f t="shared" si="7"/>
        <v>15.57</v>
      </c>
      <c r="P54" s="25"/>
    </row>
    <row r="55" spans="1:16" s="1" customFormat="1">
      <c r="A55" s="15"/>
      <c r="B55" s="4" t="s">
        <v>1</v>
      </c>
      <c r="C55" s="54"/>
      <c r="D55" s="55">
        <f>D45+D54</f>
        <v>46.25</v>
      </c>
      <c r="E55" s="55">
        <f t="shared" ref="E55:O55" si="8">E54+E45</f>
        <v>59.18</v>
      </c>
      <c r="F55" s="55">
        <f t="shared" si="8"/>
        <v>237.07999999999998</v>
      </c>
      <c r="G55" s="56">
        <f t="shared" si="8"/>
        <v>1648.5900000000001</v>
      </c>
      <c r="H55" s="55">
        <f t="shared" si="8"/>
        <v>1.52</v>
      </c>
      <c r="I55" s="55">
        <f t="shared" si="8"/>
        <v>44.18</v>
      </c>
      <c r="J55" s="55">
        <f t="shared" si="8"/>
        <v>80.959999999999994</v>
      </c>
      <c r="K55" s="55">
        <f t="shared" si="8"/>
        <v>18.850000000000001</v>
      </c>
      <c r="L55" s="55">
        <f t="shared" si="8"/>
        <v>478.20999999999992</v>
      </c>
      <c r="M55" s="55">
        <f t="shared" si="8"/>
        <v>900.12</v>
      </c>
      <c r="N55" s="55">
        <f t="shared" si="8"/>
        <v>354.21</v>
      </c>
      <c r="O55" s="55">
        <f t="shared" si="8"/>
        <v>17.260000000000002</v>
      </c>
      <c r="P55" s="31"/>
    </row>
    <row r="56" spans="1:16" s="1" customFormat="1">
      <c r="A56" s="4" t="s">
        <v>13</v>
      </c>
      <c r="B56" s="4" t="s">
        <v>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57"/>
    </row>
    <row r="57" spans="1:16" s="1" customFormat="1">
      <c r="A57" s="16" t="s">
        <v>95</v>
      </c>
      <c r="B57" s="9" t="s">
        <v>70</v>
      </c>
      <c r="C57" s="16">
        <v>205</v>
      </c>
      <c r="D57" s="16">
        <v>6.55</v>
      </c>
      <c r="E57" s="16">
        <v>8.33</v>
      </c>
      <c r="F57" s="16">
        <v>35.090000000000003</v>
      </c>
      <c r="G57" s="21">
        <v>241.11</v>
      </c>
      <c r="H57" s="16">
        <v>7.0000000000000007E-2</v>
      </c>
      <c r="I57" s="16">
        <v>0.3</v>
      </c>
      <c r="J57" s="16">
        <v>0.03</v>
      </c>
      <c r="K57" s="16">
        <v>0.14000000000000001</v>
      </c>
      <c r="L57" s="16">
        <v>65.22</v>
      </c>
      <c r="M57" s="16">
        <v>94.41</v>
      </c>
      <c r="N57" s="16">
        <v>23.62</v>
      </c>
      <c r="O57" s="16">
        <v>0.52</v>
      </c>
      <c r="P57" s="14"/>
    </row>
    <row r="58" spans="1:16" s="1" customFormat="1">
      <c r="A58" s="12" t="s">
        <v>46</v>
      </c>
      <c r="B58" s="11" t="s">
        <v>47</v>
      </c>
      <c r="C58" s="7">
        <v>200</v>
      </c>
      <c r="D58" s="11">
        <v>0.12</v>
      </c>
      <c r="E58" s="11">
        <v>0</v>
      </c>
      <c r="F58" s="11">
        <v>12.04</v>
      </c>
      <c r="G58" s="11">
        <v>48.64</v>
      </c>
      <c r="H58" s="11">
        <v>0</v>
      </c>
      <c r="I58" s="11">
        <v>0</v>
      </c>
      <c r="J58" s="11">
        <v>0</v>
      </c>
      <c r="K58" s="11">
        <v>0</v>
      </c>
      <c r="L58" s="11">
        <v>3.45</v>
      </c>
      <c r="M58" s="11">
        <v>2</v>
      </c>
      <c r="N58" s="11">
        <v>1.5</v>
      </c>
      <c r="O58" s="11">
        <v>0.25</v>
      </c>
      <c r="P58" s="25"/>
    </row>
    <row r="59" spans="1:16" s="19" customFormat="1">
      <c r="A59" s="17" t="s">
        <v>15</v>
      </c>
      <c r="B59" s="15" t="s">
        <v>76</v>
      </c>
      <c r="C59" s="16">
        <v>55</v>
      </c>
      <c r="D59" s="11">
        <v>3.41</v>
      </c>
      <c r="E59" s="11">
        <v>9.9</v>
      </c>
      <c r="F59" s="11">
        <v>37.78</v>
      </c>
      <c r="G59" s="11">
        <v>254.1</v>
      </c>
      <c r="H59" s="11">
        <v>0.03</v>
      </c>
      <c r="I59" s="11">
        <v>0</v>
      </c>
      <c r="J59" s="11">
        <v>5</v>
      </c>
      <c r="K59" s="11">
        <v>0.3</v>
      </c>
      <c r="L59" s="11">
        <v>37</v>
      </c>
      <c r="M59" s="11">
        <v>138</v>
      </c>
      <c r="N59" s="11">
        <v>33</v>
      </c>
      <c r="O59" s="11">
        <v>2.6</v>
      </c>
      <c r="P59" s="14"/>
    </row>
    <row r="60" spans="1:16" s="1" customFormat="1">
      <c r="A60" s="7" t="s">
        <v>56</v>
      </c>
      <c r="B60" s="15" t="s">
        <v>50</v>
      </c>
      <c r="C60" s="7">
        <v>40</v>
      </c>
      <c r="D60" s="27">
        <v>3</v>
      </c>
      <c r="E60" s="11">
        <v>1.1599999999999999</v>
      </c>
      <c r="F60" s="11">
        <v>20.56</v>
      </c>
      <c r="G60" s="11">
        <v>104.4</v>
      </c>
      <c r="H60" s="11">
        <v>0.1</v>
      </c>
      <c r="I60" s="11">
        <v>0</v>
      </c>
      <c r="J60" s="11">
        <v>0</v>
      </c>
      <c r="K60" s="11">
        <v>0</v>
      </c>
      <c r="L60" s="11">
        <v>10.199999999999999</v>
      </c>
      <c r="M60" s="11">
        <v>0</v>
      </c>
      <c r="N60" s="11">
        <v>0</v>
      </c>
      <c r="O60" s="11">
        <v>0.2</v>
      </c>
      <c r="P60" s="14"/>
    </row>
    <row r="61" spans="1:16">
      <c r="A61" s="7"/>
      <c r="B61" s="4" t="s">
        <v>42</v>
      </c>
      <c r="C61" s="24">
        <f t="shared" ref="C61:O61" si="9">SUM(C57:C60)</f>
        <v>500</v>
      </c>
      <c r="D61" s="47">
        <f t="shared" si="9"/>
        <v>13.08</v>
      </c>
      <c r="E61" s="48">
        <f t="shared" si="9"/>
        <v>19.39</v>
      </c>
      <c r="F61" s="48">
        <f t="shared" si="9"/>
        <v>105.47</v>
      </c>
      <c r="G61" s="76">
        <f t="shared" si="9"/>
        <v>648.25</v>
      </c>
      <c r="H61" s="48">
        <f t="shared" si="9"/>
        <v>0.2</v>
      </c>
      <c r="I61" s="48">
        <f t="shared" si="9"/>
        <v>0.3</v>
      </c>
      <c r="J61" s="48">
        <f t="shared" si="9"/>
        <v>5.03</v>
      </c>
      <c r="K61" s="48">
        <f t="shared" si="9"/>
        <v>0.44</v>
      </c>
      <c r="L61" s="48">
        <f t="shared" si="9"/>
        <v>115.87</v>
      </c>
      <c r="M61" s="48">
        <f t="shared" si="9"/>
        <v>234.41</v>
      </c>
      <c r="N61" s="48">
        <f t="shared" si="9"/>
        <v>58.120000000000005</v>
      </c>
      <c r="O61" s="48">
        <f t="shared" si="9"/>
        <v>3.5700000000000003</v>
      </c>
    </row>
    <row r="62" spans="1:16">
      <c r="A62" s="5"/>
      <c r="B62" s="4" t="s">
        <v>92</v>
      </c>
      <c r="C62" s="1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1"/>
    </row>
    <row r="63" spans="1:16">
      <c r="A63" s="12" t="s">
        <v>130</v>
      </c>
      <c r="B63" s="11" t="s">
        <v>79</v>
      </c>
      <c r="C63" s="7">
        <v>250</v>
      </c>
      <c r="D63" s="15">
        <v>6.3</v>
      </c>
      <c r="E63" s="15">
        <v>3.57</v>
      </c>
      <c r="F63" s="15">
        <v>14.6</v>
      </c>
      <c r="G63" s="15">
        <v>92.6</v>
      </c>
      <c r="H63" s="15">
        <v>0.65</v>
      </c>
      <c r="I63" s="15">
        <v>19</v>
      </c>
      <c r="J63" s="15">
        <v>70</v>
      </c>
      <c r="K63" s="15">
        <v>1</v>
      </c>
      <c r="L63" s="15">
        <v>141.30000000000001</v>
      </c>
      <c r="M63" s="15">
        <v>357</v>
      </c>
      <c r="N63" s="15">
        <v>137.5</v>
      </c>
      <c r="O63" s="15">
        <v>8.11</v>
      </c>
      <c r="P63" s="10"/>
    </row>
    <row r="64" spans="1:16" s="1" customFormat="1">
      <c r="A64" s="12" t="s">
        <v>118</v>
      </c>
      <c r="B64" s="11" t="s">
        <v>72</v>
      </c>
      <c r="C64" s="13" t="s">
        <v>73</v>
      </c>
      <c r="D64" s="11">
        <v>12</v>
      </c>
      <c r="E64" s="11">
        <v>15</v>
      </c>
      <c r="F64" s="11">
        <v>60.6</v>
      </c>
      <c r="G64" s="11">
        <v>429</v>
      </c>
      <c r="H64" s="11">
        <v>0.17</v>
      </c>
      <c r="I64" s="11">
        <v>0.6</v>
      </c>
      <c r="J64" s="11">
        <v>64</v>
      </c>
      <c r="K64" s="11">
        <v>3.4</v>
      </c>
      <c r="L64" s="11">
        <v>117</v>
      </c>
      <c r="M64" s="11">
        <v>156</v>
      </c>
      <c r="N64" s="11">
        <v>25</v>
      </c>
      <c r="O64" s="11">
        <v>1.3</v>
      </c>
      <c r="P64" s="14"/>
    </row>
    <row r="65" spans="1:16">
      <c r="A65" s="12" t="s">
        <v>119</v>
      </c>
      <c r="B65" s="11" t="s">
        <v>120</v>
      </c>
      <c r="C65" s="7">
        <v>200</v>
      </c>
      <c r="D65" s="11">
        <v>3.77</v>
      </c>
      <c r="E65" s="11">
        <v>3.93</v>
      </c>
      <c r="F65" s="11">
        <v>25.95</v>
      </c>
      <c r="G65" s="11">
        <v>153.91999999999999</v>
      </c>
      <c r="H65" s="11">
        <v>0</v>
      </c>
      <c r="I65" s="11">
        <v>0.1</v>
      </c>
      <c r="J65" s="11">
        <v>0</v>
      </c>
      <c r="K65" s="11">
        <v>0.1</v>
      </c>
      <c r="L65" s="11">
        <v>16.399999999999999</v>
      </c>
      <c r="M65" s="11">
        <v>10.7</v>
      </c>
      <c r="N65" s="11">
        <v>4.3</v>
      </c>
      <c r="O65" s="11">
        <v>0.9</v>
      </c>
      <c r="P65" s="10"/>
    </row>
    <row r="66" spans="1:16">
      <c r="A66" s="12"/>
      <c r="B66" s="11" t="s">
        <v>51</v>
      </c>
      <c r="C66" s="13" t="s">
        <v>49</v>
      </c>
      <c r="D66" s="11">
        <v>3.41</v>
      </c>
      <c r="E66" s="11">
        <v>9.9</v>
      </c>
      <c r="F66" s="11">
        <v>37.78</v>
      </c>
      <c r="G66" s="11">
        <v>254.1</v>
      </c>
      <c r="H66" s="11">
        <v>0.03</v>
      </c>
      <c r="I66" s="11">
        <v>0</v>
      </c>
      <c r="J66" s="11">
        <v>5</v>
      </c>
      <c r="K66" s="11">
        <v>0.3</v>
      </c>
      <c r="L66" s="11">
        <v>37</v>
      </c>
      <c r="M66" s="11">
        <v>138</v>
      </c>
      <c r="N66" s="11">
        <v>33</v>
      </c>
      <c r="O66" s="11">
        <v>2.6</v>
      </c>
      <c r="P66" s="10"/>
    </row>
    <row r="67" spans="1:16" s="1" customFormat="1">
      <c r="A67" s="12" t="s">
        <v>56</v>
      </c>
      <c r="B67" s="11" t="s">
        <v>74</v>
      </c>
      <c r="C67" s="13" t="s">
        <v>58</v>
      </c>
      <c r="D67" s="11">
        <v>2.64</v>
      </c>
      <c r="E67" s="11">
        <v>0.44</v>
      </c>
      <c r="F67" s="11">
        <v>16.399999999999999</v>
      </c>
      <c r="G67" s="11">
        <v>80</v>
      </c>
      <c r="H67" s="11">
        <v>0.2</v>
      </c>
      <c r="I67" s="11">
        <v>0</v>
      </c>
      <c r="J67" s="11">
        <v>0.2</v>
      </c>
      <c r="K67" s="11">
        <v>0</v>
      </c>
      <c r="L67" s="11">
        <v>14.52</v>
      </c>
      <c r="M67" s="11">
        <v>0</v>
      </c>
      <c r="N67" s="11">
        <v>0</v>
      </c>
      <c r="O67" s="11">
        <v>1.21</v>
      </c>
      <c r="P67" s="25"/>
    </row>
    <row r="68" spans="1:16" s="1" customFormat="1">
      <c r="A68" s="16"/>
      <c r="B68" s="4" t="s">
        <v>43</v>
      </c>
      <c r="C68" s="75">
        <f>C67+C66+C65+C64+C63</f>
        <v>715</v>
      </c>
      <c r="D68" s="32">
        <f t="shared" ref="D68:O68" si="10">SUM(D63:D67)</f>
        <v>28.12</v>
      </c>
      <c r="E68" s="4">
        <f t="shared" si="10"/>
        <v>32.839999999999996</v>
      </c>
      <c r="F68" s="4">
        <f t="shared" si="10"/>
        <v>155.33000000000001</v>
      </c>
      <c r="G68" s="3">
        <f t="shared" si="10"/>
        <v>1009.62</v>
      </c>
      <c r="H68" s="4">
        <f t="shared" si="10"/>
        <v>1.05</v>
      </c>
      <c r="I68" s="4">
        <f t="shared" si="10"/>
        <v>19.700000000000003</v>
      </c>
      <c r="J68" s="4">
        <f t="shared" si="10"/>
        <v>139.19999999999999</v>
      </c>
      <c r="K68" s="4">
        <f t="shared" si="10"/>
        <v>4.8</v>
      </c>
      <c r="L68" s="4">
        <f t="shared" si="10"/>
        <v>326.21999999999997</v>
      </c>
      <c r="M68" s="4">
        <f t="shared" si="10"/>
        <v>661.7</v>
      </c>
      <c r="N68" s="4">
        <f t="shared" si="10"/>
        <v>199.8</v>
      </c>
      <c r="O68" s="4">
        <f t="shared" si="10"/>
        <v>14.120000000000001</v>
      </c>
      <c r="P68" s="25"/>
    </row>
    <row r="69" spans="1:16" s="1" customFormat="1">
      <c r="A69" s="15"/>
      <c r="B69" s="4" t="s">
        <v>1</v>
      </c>
      <c r="C69" s="16"/>
      <c r="D69" s="46">
        <f t="shared" ref="D69:O69" si="11">D68+D61</f>
        <v>41.2</v>
      </c>
      <c r="E69" s="46">
        <f t="shared" si="11"/>
        <v>52.23</v>
      </c>
      <c r="F69" s="46">
        <f t="shared" si="11"/>
        <v>260.8</v>
      </c>
      <c r="G69" s="53">
        <f t="shared" si="11"/>
        <v>1657.87</v>
      </c>
      <c r="H69" s="46">
        <f t="shared" si="11"/>
        <v>1.25</v>
      </c>
      <c r="I69" s="46">
        <f t="shared" si="11"/>
        <v>20.000000000000004</v>
      </c>
      <c r="J69" s="46">
        <f t="shared" si="11"/>
        <v>144.22999999999999</v>
      </c>
      <c r="K69" s="46">
        <f t="shared" si="11"/>
        <v>5.24</v>
      </c>
      <c r="L69" s="46">
        <f t="shared" si="11"/>
        <v>442.09</v>
      </c>
      <c r="M69" s="46">
        <f t="shared" si="11"/>
        <v>896.11</v>
      </c>
      <c r="N69" s="46">
        <f t="shared" si="11"/>
        <v>257.92</v>
      </c>
      <c r="O69" s="46">
        <f t="shared" si="11"/>
        <v>17.690000000000001</v>
      </c>
      <c r="P69" s="25"/>
    </row>
    <row r="70" spans="1:16" s="1" customFormat="1">
      <c r="A70" s="4" t="s">
        <v>12</v>
      </c>
      <c r="B70" s="4" t="s">
        <v>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58"/>
    </row>
    <row r="71" spans="1:16" s="1" customFormat="1">
      <c r="A71" s="17" t="s">
        <v>96</v>
      </c>
      <c r="B71" s="15" t="s">
        <v>75</v>
      </c>
      <c r="C71" s="16">
        <v>205</v>
      </c>
      <c r="D71" s="15">
        <v>7.94</v>
      </c>
      <c r="E71" s="15">
        <v>8.2100000000000009</v>
      </c>
      <c r="F71" s="15">
        <v>35.130000000000003</v>
      </c>
      <c r="G71" s="15">
        <v>246.17</v>
      </c>
      <c r="H71" s="15">
        <v>0.22</v>
      </c>
      <c r="I71" s="15">
        <v>1.73</v>
      </c>
      <c r="J71" s="15">
        <v>0.05</v>
      </c>
      <c r="K71" s="15">
        <v>0.28999999999999998</v>
      </c>
      <c r="L71" s="15">
        <v>168.95</v>
      </c>
      <c r="M71" s="15">
        <v>222.4</v>
      </c>
      <c r="N71" s="15">
        <v>78.650000000000006</v>
      </c>
      <c r="O71" s="15">
        <v>2.12</v>
      </c>
      <c r="P71" s="14"/>
    </row>
    <row r="72" spans="1:16" s="1" customFormat="1">
      <c r="A72" s="17" t="s">
        <v>46</v>
      </c>
      <c r="B72" s="15" t="s">
        <v>47</v>
      </c>
      <c r="C72" s="16">
        <v>200</v>
      </c>
      <c r="D72" s="15">
        <v>0.12</v>
      </c>
      <c r="E72" s="15">
        <v>0</v>
      </c>
      <c r="F72" s="15">
        <v>12.04</v>
      </c>
      <c r="G72" s="15">
        <v>48.64</v>
      </c>
      <c r="H72" s="15">
        <v>0</v>
      </c>
      <c r="I72" s="15">
        <v>0</v>
      </c>
      <c r="J72" s="15">
        <v>0</v>
      </c>
      <c r="K72" s="15">
        <v>0</v>
      </c>
      <c r="L72" s="15">
        <v>3.45</v>
      </c>
      <c r="M72" s="15">
        <v>2</v>
      </c>
      <c r="N72" s="15">
        <v>1.5</v>
      </c>
      <c r="O72" s="15">
        <v>0.25</v>
      </c>
    </row>
    <row r="73" spans="1:16" s="19" customFormat="1">
      <c r="A73" s="17" t="s">
        <v>15</v>
      </c>
      <c r="B73" s="15" t="s">
        <v>76</v>
      </c>
      <c r="C73" s="16">
        <v>55</v>
      </c>
      <c r="D73" s="11">
        <v>3.41</v>
      </c>
      <c r="E73" s="11">
        <v>9.9</v>
      </c>
      <c r="F73" s="11">
        <v>37.78</v>
      </c>
      <c r="G73" s="11">
        <v>254.1</v>
      </c>
      <c r="H73" s="11">
        <v>0.03</v>
      </c>
      <c r="I73" s="11">
        <v>0</v>
      </c>
      <c r="J73" s="11">
        <v>5</v>
      </c>
      <c r="K73" s="11">
        <v>0.3</v>
      </c>
      <c r="L73" s="11">
        <v>37</v>
      </c>
      <c r="M73" s="11">
        <v>138</v>
      </c>
      <c r="N73" s="11">
        <v>33</v>
      </c>
      <c r="O73" s="11">
        <v>2.6</v>
      </c>
      <c r="P73" s="14"/>
    </row>
    <row r="74" spans="1:16" s="19" customFormat="1">
      <c r="A74" s="7" t="s">
        <v>56</v>
      </c>
      <c r="B74" s="15" t="s">
        <v>50</v>
      </c>
      <c r="C74" s="7">
        <v>40</v>
      </c>
      <c r="D74" s="27">
        <v>3</v>
      </c>
      <c r="E74" s="11">
        <v>1.1599999999999999</v>
      </c>
      <c r="F74" s="11">
        <v>20.56</v>
      </c>
      <c r="G74" s="11">
        <v>104.4</v>
      </c>
      <c r="H74" s="11">
        <v>0.1</v>
      </c>
      <c r="I74" s="11">
        <v>0</v>
      </c>
      <c r="J74" s="11">
        <v>0</v>
      </c>
      <c r="K74" s="11">
        <v>0</v>
      </c>
      <c r="L74" s="11">
        <v>10.199999999999999</v>
      </c>
      <c r="M74" s="11">
        <v>0</v>
      </c>
      <c r="N74" s="11">
        <v>0</v>
      </c>
      <c r="O74" s="11">
        <v>0.2</v>
      </c>
      <c r="P74" s="14"/>
    </row>
    <row r="75" spans="1:16">
      <c r="A75" s="7"/>
      <c r="B75" s="4" t="s">
        <v>42</v>
      </c>
      <c r="C75" s="24">
        <f t="shared" ref="C75:O75" si="12">SUM(C71:C74)</f>
        <v>500</v>
      </c>
      <c r="D75" s="47">
        <f t="shared" si="12"/>
        <v>14.47</v>
      </c>
      <c r="E75" s="48">
        <f t="shared" si="12"/>
        <v>19.27</v>
      </c>
      <c r="F75" s="48">
        <f t="shared" si="12"/>
        <v>105.51</v>
      </c>
      <c r="G75" s="76">
        <f t="shared" si="12"/>
        <v>653.30999999999995</v>
      </c>
      <c r="H75" s="48">
        <f t="shared" si="12"/>
        <v>0.35</v>
      </c>
      <c r="I75" s="48">
        <f t="shared" si="12"/>
        <v>1.73</v>
      </c>
      <c r="J75" s="48">
        <f t="shared" si="12"/>
        <v>5.05</v>
      </c>
      <c r="K75" s="48">
        <f t="shared" si="12"/>
        <v>0.59</v>
      </c>
      <c r="L75" s="48">
        <f t="shared" si="12"/>
        <v>219.59999999999997</v>
      </c>
      <c r="M75" s="48">
        <f t="shared" si="12"/>
        <v>362.4</v>
      </c>
      <c r="N75" s="48">
        <f t="shared" si="12"/>
        <v>113.15</v>
      </c>
      <c r="O75" s="48">
        <f t="shared" si="12"/>
        <v>5.1700000000000008</v>
      </c>
      <c r="P75" s="10"/>
    </row>
    <row r="76" spans="1:16">
      <c r="A76" s="5"/>
      <c r="B76" s="4" t="s">
        <v>87</v>
      </c>
      <c r="C76" s="1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1"/>
      <c r="P76" s="10"/>
    </row>
    <row r="77" spans="1:16">
      <c r="A77" s="12" t="s">
        <v>127</v>
      </c>
      <c r="B77" s="11" t="s">
        <v>137</v>
      </c>
      <c r="C77" s="7">
        <v>250</v>
      </c>
      <c r="D77" s="11">
        <v>11.1</v>
      </c>
      <c r="E77" s="11">
        <v>14.1</v>
      </c>
      <c r="F77" s="11">
        <v>39.200000000000003</v>
      </c>
      <c r="G77" s="11">
        <v>328</v>
      </c>
      <c r="H77" s="11">
        <v>0.45</v>
      </c>
      <c r="I77" s="11">
        <v>32.799999999999997</v>
      </c>
      <c r="J77" s="11">
        <v>0</v>
      </c>
      <c r="K77" s="11">
        <v>5</v>
      </c>
      <c r="L77" s="11">
        <v>79</v>
      </c>
      <c r="M77" s="11">
        <v>274</v>
      </c>
      <c r="N77" s="11">
        <v>108</v>
      </c>
      <c r="O77" s="11">
        <v>4.1500000000000004</v>
      </c>
      <c r="P77" s="20"/>
    </row>
    <row r="78" spans="1:16">
      <c r="A78" s="17">
        <v>11</v>
      </c>
      <c r="B78" s="15" t="s">
        <v>121</v>
      </c>
      <c r="C78" s="16">
        <v>100</v>
      </c>
      <c r="D78" s="15">
        <v>12</v>
      </c>
      <c r="E78" s="15">
        <v>11</v>
      </c>
      <c r="F78" s="15">
        <v>5</v>
      </c>
      <c r="G78" s="15">
        <v>177</v>
      </c>
      <c r="H78" s="15">
        <v>0.16</v>
      </c>
      <c r="I78" s="15">
        <v>8.3000000000000007</v>
      </c>
      <c r="J78" s="15">
        <v>68</v>
      </c>
      <c r="K78" s="15">
        <v>0.72</v>
      </c>
      <c r="L78" s="15">
        <v>36</v>
      </c>
      <c r="M78" s="15">
        <v>229</v>
      </c>
      <c r="N78" s="15">
        <v>47</v>
      </c>
      <c r="O78" s="15">
        <v>2.6</v>
      </c>
      <c r="P78" s="10"/>
    </row>
    <row r="79" spans="1:16">
      <c r="A79" s="12" t="s">
        <v>126</v>
      </c>
      <c r="B79" s="11" t="s">
        <v>86</v>
      </c>
      <c r="C79" s="7">
        <v>200</v>
      </c>
      <c r="D79" s="11">
        <v>5.4</v>
      </c>
      <c r="E79" s="11">
        <v>8</v>
      </c>
      <c r="F79" s="11">
        <v>11.6</v>
      </c>
      <c r="G79" s="11">
        <v>213.94</v>
      </c>
      <c r="H79" s="11">
        <v>0.16</v>
      </c>
      <c r="I79" s="11">
        <v>4.8</v>
      </c>
      <c r="J79" s="11">
        <v>40</v>
      </c>
      <c r="K79" s="11">
        <v>0.2</v>
      </c>
      <c r="L79" s="11">
        <v>50</v>
      </c>
      <c r="M79" s="11">
        <v>98</v>
      </c>
      <c r="N79" s="11">
        <v>32</v>
      </c>
      <c r="O79" s="11">
        <v>1.1000000000000001</v>
      </c>
      <c r="P79" s="10"/>
    </row>
    <row r="80" spans="1:16">
      <c r="A80" s="12" t="s">
        <v>62</v>
      </c>
      <c r="B80" s="11" t="s">
        <v>90</v>
      </c>
      <c r="C80" s="7">
        <v>200</v>
      </c>
      <c r="D80" s="11">
        <v>0.56000000000000005</v>
      </c>
      <c r="E80" s="11">
        <v>0</v>
      </c>
      <c r="F80" s="11">
        <v>27.89</v>
      </c>
      <c r="G80" s="11">
        <v>113.79</v>
      </c>
      <c r="H80" s="11">
        <v>0</v>
      </c>
      <c r="I80" s="11">
        <v>10</v>
      </c>
      <c r="J80" s="11">
        <v>0.02</v>
      </c>
      <c r="K80" s="11">
        <v>0.2</v>
      </c>
      <c r="L80" s="11">
        <v>20.05</v>
      </c>
      <c r="M80" s="11">
        <v>15.6</v>
      </c>
      <c r="N80" s="11">
        <v>13.2</v>
      </c>
      <c r="O80" s="11">
        <v>1.65</v>
      </c>
    </row>
    <row r="81" spans="1:16" s="1" customFormat="1">
      <c r="A81" s="12" t="s">
        <v>56</v>
      </c>
      <c r="B81" s="11" t="s">
        <v>74</v>
      </c>
      <c r="C81" s="13" t="s">
        <v>58</v>
      </c>
      <c r="D81" s="11">
        <v>2.64</v>
      </c>
      <c r="E81" s="11">
        <v>0.44</v>
      </c>
      <c r="F81" s="11">
        <v>16.399999999999999</v>
      </c>
      <c r="G81" s="11">
        <v>80</v>
      </c>
      <c r="H81" s="11">
        <v>0.2</v>
      </c>
      <c r="I81" s="11">
        <v>0</v>
      </c>
      <c r="J81" s="11">
        <v>0.2</v>
      </c>
      <c r="K81" s="11">
        <v>0</v>
      </c>
      <c r="L81" s="11">
        <v>14.52</v>
      </c>
      <c r="M81" s="11">
        <v>0</v>
      </c>
      <c r="N81" s="11">
        <v>0</v>
      </c>
      <c r="O81" s="11">
        <v>1.21</v>
      </c>
      <c r="P81" s="14"/>
    </row>
    <row r="82" spans="1:16">
      <c r="A82" s="15"/>
      <c r="B82" s="4" t="s">
        <v>43</v>
      </c>
      <c r="C82" s="74" t="s">
        <v>93</v>
      </c>
      <c r="D82" s="4">
        <f t="shared" ref="D82:O82" si="13">SUM(D77:D81)</f>
        <v>31.7</v>
      </c>
      <c r="E82" s="4">
        <f t="shared" si="13"/>
        <v>33.54</v>
      </c>
      <c r="F82" s="4">
        <f t="shared" si="13"/>
        <v>100.09</v>
      </c>
      <c r="G82" s="3">
        <f t="shared" si="13"/>
        <v>912.73</v>
      </c>
      <c r="H82" s="4">
        <f t="shared" si="13"/>
        <v>0.97</v>
      </c>
      <c r="I82" s="4">
        <f t="shared" si="13"/>
        <v>55.899999999999991</v>
      </c>
      <c r="J82" s="4">
        <f t="shared" si="13"/>
        <v>108.22</v>
      </c>
      <c r="K82" s="4">
        <f t="shared" si="13"/>
        <v>6.12</v>
      </c>
      <c r="L82" s="4">
        <f t="shared" si="13"/>
        <v>199.57000000000002</v>
      </c>
      <c r="M82" s="4">
        <f t="shared" si="13"/>
        <v>616.6</v>
      </c>
      <c r="N82" s="4">
        <f t="shared" si="13"/>
        <v>200.2</v>
      </c>
      <c r="O82" s="4">
        <f t="shared" si="13"/>
        <v>10.71</v>
      </c>
      <c r="P82" s="10"/>
    </row>
    <row r="83" spans="1:16">
      <c r="A83" s="15"/>
      <c r="B83" s="4" t="s">
        <v>1</v>
      </c>
      <c r="C83" s="16"/>
      <c r="D83" s="46">
        <f t="shared" ref="D83:O83" si="14">D82+D75</f>
        <v>46.17</v>
      </c>
      <c r="E83" s="46">
        <f t="shared" si="14"/>
        <v>52.81</v>
      </c>
      <c r="F83" s="46">
        <f t="shared" si="14"/>
        <v>205.60000000000002</v>
      </c>
      <c r="G83" s="53">
        <f t="shared" si="14"/>
        <v>1566.04</v>
      </c>
      <c r="H83" s="46">
        <f t="shared" si="14"/>
        <v>1.3199999999999998</v>
      </c>
      <c r="I83" s="46">
        <f t="shared" si="14"/>
        <v>57.629999999999988</v>
      </c>
      <c r="J83" s="46">
        <f t="shared" si="14"/>
        <v>113.27</v>
      </c>
      <c r="K83" s="46">
        <f t="shared" si="14"/>
        <v>6.71</v>
      </c>
      <c r="L83" s="46">
        <f t="shared" si="14"/>
        <v>419.16999999999996</v>
      </c>
      <c r="M83" s="46">
        <f t="shared" si="14"/>
        <v>979</v>
      </c>
      <c r="N83" s="46">
        <f t="shared" si="14"/>
        <v>313.35000000000002</v>
      </c>
      <c r="O83" s="46">
        <f t="shared" si="14"/>
        <v>15.880000000000003</v>
      </c>
      <c r="P83" s="10"/>
    </row>
    <row r="84" spans="1:16" s="1" customFormat="1">
      <c r="A84" s="4" t="s">
        <v>11</v>
      </c>
      <c r="B84" s="4" t="s">
        <v>10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6"/>
    </row>
    <row r="85" spans="1:16">
      <c r="A85" s="15" t="s">
        <v>94</v>
      </c>
      <c r="B85" s="30" t="s">
        <v>59</v>
      </c>
      <c r="C85" s="16">
        <v>205</v>
      </c>
      <c r="D85" s="29">
        <v>5.12</v>
      </c>
      <c r="E85" s="15">
        <v>6.62</v>
      </c>
      <c r="F85" s="15">
        <v>32.61</v>
      </c>
      <c r="G85" s="15">
        <v>210.13</v>
      </c>
      <c r="H85" s="15">
        <v>7.0000000000000007E-2</v>
      </c>
      <c r="I85" s="15">
        <v>1.39</v>
      </c>
      <c r="J85" s="15">
        <v>0.05</v>
      </c>
      <c r="K85" s="15">
        <v>0.17</v>
      </c>
      <c r="L85" s="15">
        <v>131.85</v>
      </c>
      <c r="M85" s="15">
        <v>143.72999999999999</v>
      </c>
      <c r="N85" s="15">
        <v>30.36</v>
      </c>
      <c r="O85" s="15">
        <v>0.44</v>
      </c>
      <c r="P85" s="10"/>
    </row>
    <row r="86" spans="1:16" s="1" customFormat="1">
      <c r="A86" s="12" t="s">
        <v>46</v>
      </c>
      <c r="B86" s="11" t="s">
        <v>47</v>
      </c>
      <c r="C86" s="7">
        <v>200</v>
      </c>
      <c r="D86" s="11">
        <v>0.12</v>
      </c>
      <c r="E86" s="11">
        <v>0</v>
      </c>
      <c r="F86" s="11">
        <v>12.04</v>
      </c>
      <c r="G86" s="11">
        <v>48.64</v>
      </c>
      <c r="H86" s="11">
        <v>0</v>
      </c>
      <c r="I86" s="11">
        <v>0</v>
      </c>
      <c r="J86" s="11">
        <v>0</v>
      </c>
      <c r="K86" s="11">
        <v>0</v>
      </c>
      <c r="L86" s="11">
        <v>3.45</v>
      </c>
      <c r="M86" s="11">
        <v>2</v>
      </c>
      <c r="N86" s="11">
        <v>1.5</v>
      </c>
      <c r="O86" s="11">
        <v>0.25</v>
      </c>
      <c r="P86" s="14"/>
    </row>
    <row r="87" spans="1:16" s="19" customFormat="1">
      <c r="A87" s="17"/>
      <c r="B87" s="11"/>
      <c r="C87" s="13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4"/>
    </row>
    <row r="88" spans="1:16">
      <c r="A88" s="7" t="s">
        <v>56</v>
      </c>
      <c r="B88" s="15" t="s">
        <v>50</v>
      </c>
      <c r="C88" s="7">
        <v>40</v>
      </c>
      <c r="D88" s="27">
        <v>3</v>
      </c>
      <c r="E88" s="11">
        <v>1.1599999999999999</v>
      </c>
      <c r="F88" s="11">
        <v>20.56</v>
      </c>
      <c r="G88" s="11">
        <v>104.4</v>
      </c>
      <c r="H88" s="11">
        <v>0.1</v>
      </c>
      <c r="I88" s="11">
        <v>0</v>
      </c>
      <c r="J88" s="11">
        <v>0</v>
      </c>
      <c r="K88" s="11">
        <v>0</v>
      </c>
      <c r="L88" s="11">
        <v>10.199999999999999</v>
      </c>
      <c r="M88" s="11">
        <v>0</v>
      </c>
      <c r="N88" s="11">
        <v>0</v>
      </c>
      <c r="O88" s="11">
        <v>0.2</v>
      </c>
      <c r="P88" s="10"/>
    </row>
    <row r="89" spans="1:16">
      <c r="A89" s="15"/>
      <c r="B89" s="4" t="s">
        <v>42</v>
      </c>
      <c r="C89" s="75" t="s">
        <v>65</v>
      </c>
      <c r="D89" s="47">
        <f t="shared" ref="D89:O89" si="15">SUM(D85:D88)</f>
        <v>8.24</v>
      </c>
      <c r="E89" s="48">
        <f t="shared" si="15"/>
        <v>7.78</v>
      </c>
      <c r="F89" s="48">
        <f t="shared" si="15"/>
        <v>65.209999999999994</v>
      </c>
      <c r="G89" s="48">
        <f t="shared" si="15"/>
        <v>363.16999999999996</v>
      </c>
      <c r="H89" s="48">
        <f t="shared" si="15"/>
        <v>0.17</v>
      </c>
      <c r="I89" s="48">
        <f t="shared" si="15"/>
        <v>1.39</v>
      </c>
      <c r="J89" s="48">
        <f t="shared" si="15"/>
        <v>0.05</v>
      </c>
      <c r="K89" s="48">
        <f t="shared" si="15"/>
        <v>0.17</v>
      </c>
      <c r="L89" s="48">
        <f t="shared" si="15"/>
        <v>145.49999999999997</v>
      </c>
      <c r="M89" s="48">
        <f t="shared" si="15"/>
        <v>145.72999999999999</v>
      </c>
      <c r="N89" s="48">
        <f t="shared" si="15"/>
        <v>31.86</v>
      </c>
      <c r="O89" s="48">
        <f t="shared" si="15"/>
        <v>0.8899999999999999</v>
      </c>
      <c r="P89" s="10"/>
    </row>
    <row r="90" spans="1:16" s="19" customFormat="1" ht="12.75">
      <c r="A90" s="12"/>
      <c r="B90" s="4" t="s">
        <v>92</v>
      </c>
      <c r="C90" s="7"/>
      <c r="D90" s="11"/>
      <c r="E90" s="11"/>
      <c r="F90" s="11"/>
      <c r="G90" s="11"/>
      <c r="H90" s="11"/>
      <c r="I90" s="11"/>
      <c r="J90" s="11"/>
      <c r="K90" s="11"/>
      <c r="L90" s="11" t="s">
        <v>77</v>
      </c>
      <c r="M90" s="11"/>
      <c r="N90" s="11"/>
      <c r="O90" s="11"/>
      <c r="P90" s="20"/>
    </row>
    <row r="91" spans="1:16">
      <c r="A91" s="73" t="s">
        <v>131</v>
      </c>
      <c r="B91" s="19" t="s">
        <v>138</v>
      </c>
      <c r="C91" s="51">
        <v>260</v>
      </c>
      <c r="D91" s="19">
        <v>1.93</v>
      </c>
      <c r="E91" s="19">
        <v>5.86</v>
      </c>
      <c r="F91" s="19">
        <v>12.59</v>
      </c>
      <c r="G91" s="19">
        <v>115.24</v>
      </c>
      <c r="H91" s="19">
        <v>0.3</v>
      </c>
      <c r="I91" s="19">
        <v>29</v>
      </c>
      <c r="J91" s="19">
        <v>0</v>
      </c>
      <c r="K91" s="19">
        <v>9.4</v>
      </c>
      <c r="L91" s="19">
        <v>91</v>
      </c>
      <c r="M91" s="19">
        <v>73</v>
      </c>
      <c r="N91" s="19">
        <v>181</v>
      </c>
      <c r="O91" s="19">
        <v>2.82</v>
      </c>
    </row>
    <row r="92" spans="1:16">
      <c r="A92" s="12" t="s">
        <v>139</v>
      </c>
      <c r="B92" s="11" t="s">
        <v>140</v>
      </c>
      <c r="C92" s="7">
        <v>100</v>
      </c>
      <c r="D92" s="11">
        <v>15.14</v>
      </c>
      <c r="E92" s="11">
        <v>16.739999999999998</v>
      </c>
      <c r="F92" s="11">
        <v>8.1999999999999993</v>
      </c>
      <c r="G92" s="11">
        <v>252.5</v>
      </c>
      <c r="H92" s="11">
        <v>0.14000000000000001</v>
      </c>
      <c r="I92" s="11">
        <v>0</v>
      </c>
      <c r="J92" s="11">
        <v>30</v>
      </c>
      <c r="K92" s="11">
        <v>1.4</v>
      </c>
      <c r="L92" s="11">
        <v>50</v>
      </c>
      <c r="M92" s="11">
        <v>136</v>
      </c>
      <c r="N92" s="11">
        <v>21</v>
      </c>
      <c r="O92" s="11">
        <v>2.0699999999999998</v>
      </c>
      <c r="P92" s="10"/>
    </row>
    <row r="93" spans="1:16">
      <c r="A93" s="17" t="s">
        <v>114</v>
      </c>
      <c r="B93" s="15" t="s">
        <v>122</v>
      </c>
      <c r="C93" s="16">
        <v>180</v>
      </c>
      <c r="D93" s="15">
        <v>6.66</v>
      </c>
      <c r="E93" s="15">
        <v>5.94</v>
      </c>
      <c r="F93" s="15">
        <v>35.46</v>
      </c>
      <c r="G93" s="15">
        <v>221.4</v>
      </c>
      <c r="H93" s="15">
        <v>0.21</v>
      </c>
      <c r="I93" s="15">
        <v>0</v>
      </c>
      <c r="J93" s="15">
        <v>180</v>
      </c>
      <c r="K93" s="15">
        <v>0.19</v>
      </c>
      <c r="L93" s="15">
        <v>3.67</v>
      </c>
      <c r="M93" s="15">
        <v>49.95</v>
      </c>
      <c r="N93" s="15">
        <v>16.22</v>
      </c>
      <c r="O93" s="15">
        <v>0.33</v>
      </c>
      <c r="P93" s="49"/>
    </row>
    <row r="94" spans="1:16">
      <c r="A94" s="12" t="s">
        <v>54</v>
      </c>
      <c r="B94" s="11" t="s">
        <v>55</v>
      </c>
      <c r="C94" s="13" t="s">
        <v>48</v>
      </c>
      <c r="D94" s="11">
        <v>7.0000000000000007E-2</v>
      </c>
      <c r="E94" s="11">
        <v>0.01</v>
      </c>
      <c r="F94" s="11">
        <v>15.31</v>
      </c>
      <c r="G94" s="11">
        <v>61.62</v>
      </c>
      <c r="H94" s="11">
        <v>0</v>
      </c>
      <c r="I94" s="11">
        <v>2.8</v>
      </c>
      <c r="J94" s="11">
        <v>0</v>
      </c>
      <c r="K94" s="11">
        <v>0.01</v>
      </c>
      <c r="L94" s="11">
        <v>6.25</v>
      </c>
      <c r="M94" s="11">
        <v>3.54</v>
      </c>
      <c r="N94" s="11">
        <v>2.34</v>
      </c>
      <c r="O94" s="11">
        <v>0.28999999999999998</v>
      </c>
      <c r="P94" s="10"/>
    </row>
    <row r="95" spans="1:16">
      <c r="A95" s="12"/>
      <c r="B95" s="11" t="s">
        <v>145</v>
      </c>
      <c r="C95" s="7">
        <v>55</v>
      </c>
      <c r="D95" s="11">
        <v>2.15</v>
      </c>
      <c r="E95" s="11">
        <v>16.829999999999998</v>
      </c>
      <c r="F95" s="11">
        <v>34.380000000000003</v>
      </c>
      <c r="G95" s="11">
        <v>297.55</v>
      </c>
      <c r="H95" s="11">
        <v>0.05</v>
      </c>
      <c r="I95" s="11">
        <v>0</v>
      </c>
      <c r="J95" s="11">
        <v>6</v>
      </c>
      <c r="K95" s="11">
        <v>4.7</v>
      </c>
      <c r="L95" s="11">
        <v>8</v>
      </c>
      <c r="M95" s="11">
        <v>42</v>
      </c>
      <c r="N95" s="11">
        <v>6</v>
      </c>
      <c r="O95" s="11">
        <v>0.6</v>
      </c>
      <c r="P95" s="10"/>
    </row>
    <row r="96" spans="1:16" s="1" customFormat="1">
      <c r="A96" s="12" t="s">
        <v>56</v>
      </c>
      <c r="B96" s="15" t="s">
        <v>57</v>
      </c>
      <c r="C96" s="16">
        <v>40</v>
      </c>
      <c r="D96" s="15">
        <v>2.64</v>
      </c>
      <c r="E96" s="15">
        <v>0.44</v>
      </c>
      <c r="F96" s="15">
        <v>16.399999999999999</v>
      </c>
      <c r="G96" s="15">
        <v>80</v>
      </c>
      <c r="H96" s="15">
        <v>0.2</v>
      </c>
      <c r="I96" s="15">
        <v>0</v>
      </c>
      <c r="J96" s="15">
        <v>0.2</v>
      </c>
      <c r="K96" s="15">
        <v>0</v>
      </c>
      <c r="L96" s="15">
        <v>14.52</v>
      </c>
      <c r="M96" s="15">
        <v>0</v>
      </c>
      <c r="N96" s="15">
        <v>0</v>
      </c>
      <c r="O96" s="15">
        <v>1.21</v>
      </c>
      <c r="P96" s="14"/>
    </row>
    <row r="97" spans="1:16">
      <c r="A97" s="7"/>
      <c r="B97" s="4" t="s">
        <v>43</v>
      </c>
      <c r="C97" s="74" t="s">
        <v>91</v>
      </c>
      <c r="D97" s="4">
        <f t="shared" ref="D97:O97" si="16">SUM(D91:D96)</f>
        <v>28.59</v>
      </c>
      <c r="E97" s="4">
        <f t="shared" si="16"/>
        <v>45.819999999999993</v>
      </c>
      <c r="F97" s="4">
        <f t="shared" si="16"/>
        <v>122.34</v>
      </c>
      <c r="G97" s="3">
        <f t="shared" si="16"/>
        <v>1028.31</v>
      </c>
      <c r="H97" s="4">
        <f t="shared" si="16"/>
        <v>0.90000000000000013</v>
      </c>
      <c r="I97" s="4">
        <f t="shared" si="16"/>
        <v>31.8</v>
      </c>
      <c r="J97" s="4">
        <f t="shared" si="16"/>
        <v>216.2</v>
      </c>
      <c r="K97" s="4">
        <f t="shared" si="16"/>
        <v>15.7</v>
      </c>
      <c r="L97" s="4">
        <f t="shared" si="16"/>
        <v>173.44</v>
      </c>
      <c r="M97" s="4">
        <f t="shared" si="16"/>
        <v>304.49</v>
      </c>
      <c r="N97" s="4">
        <f t="shared" si="16"/>
        <v>226.56</v>
      </c>
      <c r="O97" s="4">
        <f t="shared" si="16"/>
        <v>7.3199999999999994</v>
      </c>
    </row>
    <row r="98" spans="1:16">
      <c r="A98" s="28"/>
      <c r="B98" s="4" t="s">
        <v>1</v>
      </c>
      <c r="C98" s="74"/>
      <c r="D98" s="46">
        <f t="shared" ref="D98:O98" si="17">D97+D89</f>
        <v>36.83</v>
      </c>
      <c r="E98" s="46">
        <f t="shared" si="17"/>
        <v>53.599999999999994</v>
      </c>
      <c r="F98" s="46">
        <f t="shared" si="17"/>
        <v>187.55</v>
      </c>
      <c r="G98" s="53">
        <f t="shared" si="17"/>
        <v>1391.48</v>
      </c>
      <c r="H98" s="46">
        <f t="shared" si="17"/>
        <v>1.07</v>
      </c>
      <c r="I98" s="46">
        <f t="shared" si="17"/>
        <v>33.19</v>
      </c>
      <c r="J98" s="46">
        <f t="shared" si="17"/>
        <v>216.25</v>
      </c>
      <c r="K98" s="46">
        <f t="shared" si="17"/>
        <v>15.87</v>
      </c>
      <c r="L98" s="46">
        <f t="shared" si="17"/>
        <v>318.93999999999994</v>
      </c>
      <c r="M98" s="46">
        <f t="shared" si="17"/>
        <v>450.22</v>
      </c>
      <c r="N98" s="46">
        <f t="shared" si="17"/>
        <v>258.42</v>
      </c>
      <c r="O98" s="46">
        <f t="shared" si="17"/>
        <v>8.2099999999999991</v>
      </c>
      <c r="P98" s="25"/>
    </row>
    <row r="99" spans="1:16">
      <c r="A99" s="4" t="s">
        <v>9</v>
      </c>
      <c r="B99" s="4" t="s">
        <v>8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25"/>
    </row>
    <row r="100" spans="1:16" s="26" customFormat="1" ht="12.75">
      <c r="A100" s="17" t="s">
        <v>99</v>
      </c>
      <c r="B100" s="9" t="s">
        <v>81</v>
      </c>
      <c r="C100" s="16">
        <v>205</v>
      </c>
      <c r="D100" s="17">
        <v>6.33</v>
      </c>
      <c r="E100" s="17">
        <v>8.9</v>
      </c>
      <c r="F100" s="17">
        <v>25.49</v>
      </c>
      <c r="G100" s="21">
        <v>207.38</v>
      </c>
      <c r="H100" s="17">
        <v>0.19</v>
      </c>
      <c r="I100" s="17">
        <v>1.39</v>
      </c>
      <c r="J100" s="17">
        <v>0.05</v>
      </c>
      <c r="K100" s="17">
        <v>0.56000000000000005</v>
      </c>
      <c r="L100" s="17">
        <v>148.69</v>
      </c>
      <c r="M100" s="17">
        <v>202.23</v>
      </c>
      <c r="N100" s="17">
        <v>49.76</v>
      </c>
      <c r="O100" s="17">
        <v>1.3</v>
      </c>
      <c r="P100" s="2"/>
    </row>
    <row r="101" spans="1:16" s="1" customFormat="1">
      <c r="A101" s="12" t="s">
        <v>46</v>
      </c>
      <c r="B101" s="11" t="s">
        <v>47</v>
      </c>
      <c r="C101" s="7">
        <v>200</v>
      </c>
      <c r="D101" s="11">
        <v>0.12</v>
      </c>
      <c r="E101" s="11">
        <v>0</v>
      </c>
      <c r="F101" s="11">
        <v>12.04</v>
      </c>
      <c r="G101" s="11">
        <v>48.64</v>
      </c>
      <c r="H101" s="11">
        <v>0</v>
      </c>
      <c r="I101" s="11">
        <v>0</v>
      </c>
      <c r="J101" s="11">
        <v>0</v>
      </c>
      <c r="K101" s="11">
        <v>0</v>
      </c>
      <c r="L101" s="11">
        <v>3.45</v>
      </c>
      <c r="M101" s="11">
        <v>2</v>
      </c>
      <c r="N101" s="11">
        <v>1.5</v>
      </c>
      <c r="O101" s="11">
        <v>0.25</v>
      </c>
      <c r="P101" s="14"/>
    </row>
    <row r="102" spans="1:16" s="1" customFormat="1">
      <c r="A102" s="17"/>
      <c r="B102" s="15" t="s">
        <v>71</v>
      </c>
      <c r="C102" s="16">
        <v>55</v>
      </c>
      <c r="D102" s="15">
        <v>2.15</v>
      </c>
      <c r="E102" s="15">
        <v>16.829999999999998</v>
      </c>
      <c r="F102" s="15">
        <v>34.380000000000003</v>
      </c>
      <c r="G102" s="15">
        <v>297.55</v>
      </c>
      <c r="H102" s="15">
        <v>0.05</v>
      </c>
      <c r="I102" s="15">
        <v>0</v>
      </c>
      <c r="J102" s="15">
        <v>6</v>
      </c>
      <c r="K102" s="15">
        <v>4.7</v>
      </c>
      <c r="L102" s="15">
        <v>8</v>
      </c>
      <c r="M102" s="15">
        <v>42</v>
      </c>
      <c r="N102" s="15">
        <v>6</v>
      </c>
      <c r="O102" s="15">
        <v>0.6</v>
      </c>
    </row>
    <row r="103" spans="1:16" s="19" customFormat="1">
      <c r="A103" s="7" t="s">
        <v>56</v>
      </c>
      <c r="B103" s="15" t="s">
        <v>50</v>
      </c>
      <c r="C103" s="7">
        <v>40</v>
      </c>
      <c r="D103" s="27">
        <v>3</v>
      </c>
      <c r="E103" s="11">
        <v>1.1599999999999999</v>
      </c>
      <c r="F103" s="11">
        <v>20.56</v>
      </c>
      <c r="G103" s="11">
        <v>104.4</v>
      </c>
      <c r="H103" s="11">
        <v>0.1</v>
      </c>
      <c r="I103" s="11">
        <v>0</v>
      </c>
      <c r="J103" s="11">
        <v>0</v>
      </c>
      <c r="K103" s="11">
        <v>0</v>
      </c>
      <c r="L103" s="11">
        <v>10.199999999999999</v>
      </c>
      <c r="M103" s="11">
        <v>0</v>
      </c>
      <c r="N103" s="11">
        <v>0</v>
      </c>
      <c r="O103" s="11">
        <v>0.2</v>
      </c>
      <c r="P103" s="10"/>
    </row>
    <row r="104" spans="1:16">
      <c r="A104" s="7"/>
      <c r="B104" s="4" t="s">
        <v>42</v>
      </c>
      <c r="C104" s="75" t="s">
        <v>65</v>
      </c>
      <c r="D104" s="47">
        <f>SUM(D100:D103)</f>
        <v>11.6</v>
      </c>
      <c r="E104" s="48">
        <f>SUM(E100:E103)</f>
        <v>26.889999999999997</v>
      </c>
      <c r="F104" s="48">
        <f>SUM(D104:E104)</f>
        <v>38.489999999999995</v>
      </c>
      <c r="G104" s="76">
        <f>SUM(G100:G103)</f>
        <v>657.96999999999991</v>
      </c>
      <c r="H104" s="48">
        <f>SUM(H100:H103)</f>
        <v>0.33999999999999997</v>
      </c>
      <c r="I104" s="76">
        <f t="shared" ref="I104:O104" si="18">I100+I101+I102+I103</f>
        <v>1.39</v>
      </c>
      <c r="J104" s="48">
        <f t="shared" si="18"/>
        <v>6.05</v>
      </c>
      <c r="K104" s="48">
        <f t="shared" si="18"/>
        <v>5.26</v>
      </c>
      <c r="L104" s="48">
        <f t="shared" si="18"/>
        <v>170.33999999999997</v>
      </c>
      <c r="M104" s="48">
        <f t="shared" si="18"/>
        <v>246.23</v>
      </c>
      <c r="N104" s="48">
        <f t="shared" si="18"/>
        <v>57.26</v>
      </c>
      <c r="O104" s="48">
        <f t="shared" si="18"/>
        <v>2.35</v>
      </c>
      <c r="P104" s="10"/>
    </row>
    <row r="105" spans="1:16">
      <c r="A105" s="12"/>
      <c r="B105" s="4" t="s">
        <v>92</v>
      </c>
      <c r="C105" s="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0"/>
    </row>
    <row r="106" spans="1:16" s="1" customFormat="1">
      <c r="A106" s="73" t="s">
        <v>132</v>
      </c>
      <c r="B106" s="19" t="s">
        <v>66</v>
      </c>
      <c r="C106" s="51">
        <v>260</v>
      </c>
      <c r="D106" s="19">
        <v>1.9</v>
      </c>
      <c r="E106" s="19">
        <v>6.66</v>
      </c>
      <c r="F106" s="19">
        <v>10.81</v>
      </c>
      <c r="G106" s="19">
        <v>111.11</v>
      </c>
      <c r="H106" s="19">
        <v>0.17</v>
      </c>
      <c r="I106" s="19">
        <v>32</v>
      </c>
      <c r="J106" s="19">
        <v>0</v>
      </c>
      <c r="K106" s="19">
        <v>9.4</v>
      </c>
      <c r="L106" s="19">
        <v>147</v>
      </c>
      <c r="M106" s="19">
        <v>196</v>
      </c>
      <c r="N106" s="19">
        <v>93</v>
      </c>
      <c r="O106" s="19">
        <v>4.41</v>
      </c>
      <c r="P106" s="14"/>
    </row>
    <row r="107" spans="1:16" s="1" customFormat="1">
      <c r="A107" s="72" t="s">
        <v>83</v>
      </c>
      <c r="B107" s="44" t="s">
        <v>84</v>
      </c>
      <c r="C107" s="77">
        <v>170</v>
      </c>
      <c r="D107" s="43">
        <v>12.6</v>
      </c>
      <c r="E107" s="43">
        <v>19.600000000000001</v>
      </c>
      <c r="F107" s="43">
        <v>50.6</v>
      </c>
      <c r="G107" s="43">
        <v>442</v>
      </c>
      <c r="H107" s="43">
        <v>0.16</v>
      </c>
      <c r="I107" s="43">
        <v>1</v>
      </c>
      <c r="J107" s="43">
        <v>120</v>
      </c>
      <c r="K107" s="43">
        <v>3.4</v>
      </c>
      <c r="L107" s="43">
        <v>194</v>
      </c>
      <c r="M107" s="43">
        <v>201</v>
      </c>
      <c r="N107" s="43">
        <v>31</v>
      </c>
      <c r="O107" s="43">
        <v>1.27</v>
      </c>
      <c r="P107" s="14"/>
    </row>
    <row r="108" spans="1:16">
      <c r="A108" s="12" t="s">
        <v>119</v>
      </c>
      <c r="B108" s="11" t="s">
        <v>120</v>
      </c>
      <c r="C108" s="7">
        <v>200</v>
      </c>
      <c r="D108" s="11">
        <v>3.77</v>
      </c>
      <c r="E108" s="11">
        <v>3.93</v>
      </c>
      <c r="F108" s="11">
        <v>25.95</v>
      </c>
      <c r="G108" s="11">
        <v>153.91999999999999</v>
      </c>
      <c r="H108" s="11">
        <v>0</v>
      </c>
      <c r="I108" s="11">
        <v>0.1</v>
      </c>
      <c r="J108" s="11">
        <v>0</v>
      </c>
      <c r="K108" s="11">
        <v>0.1</v>
      </c>
      <c r="L108" s="11">
        <v>16.399999999999999</v>
      </c>
      <c r="M108" s="11">
        <v>10.7</v>
      </c>
      <c r="N108" s="11">
        <v>4.3</v>
      </c>
      <c r="O108" s="11">
        <v>0.9</v>
      </c>
      <c r="P108" s="10"/>
    </row>
    <row r="109" spans="1:16">
      <c r="A109" s="12" t="s">
        <v>56</v>
      </c>
      <c r="B109" s="15" t="s">
        <v>57</v>
      </c>
      <c r="C109" s="16">
        <v>40</v>
      </c>
      <c r="D109" s="15">
        <v>2.64</v>
      </c>
      <c r="E109" s="15">
        <v>0.44</v>
      </c>
      <c r="F109" s="15">
        <v>16.399999999999999</v>
      </c>
      <c r="G109" s="15">
        <v>80</v>
      </c>
      <c r="H109" s="15">
        <v>0.2</v>
      </c>
      <c r="I109" s="15">
        <v>0</v>
      </c>
      <c r="J109" s="15">
        <v>0.2</v>
      </c>
      <c r="K109" s="15">
        <v>0</v>
      </c>
      <c r="L109" s="15">
        <v>14.52</v>
      </c>
      <c r="M109" s="15">
        <v>0</v>
      </c>
      <c r="N109" s="15">
        <v>0</v>
      </c>
      <c r="O109" s="15">
        <v>1.21</v>
      </c>
      <c r="P109" s="14"/>
    </row>
    <row r="110" spans="1:16">
      <c r="A110" s="12"/>
      <c r="B110" s="11" t="s">
        <v>51</v>
      </c>
      <c r="C110" s="13" t="s">
        <v>49</v>
      </c>
      <c r="D110" s="11">
        <v>3.41</v>
      </c>
      <c r="E110" s="11">
        <v>9.9</v>
      </c>
      <c r="F110" s="11">
        <v>37.78</v>
      </c>
      <c r="G110" s="11">
        <v>254.1</v>
      </c>
      <c r="H110" s="11">
        <v>0.03</v>
      </c>
      <c r="I110" s="11">
        <v>0</v>
      </c>
      <c r="J110" s="11">
        <v>5</v>
      </c>
      <c r="K110" s="11">
        <v>0.3</v>
      </c>
      <c r="L110" s="11">
        <v>37</v>
      </c>
      <c r="M110" s="11">
        <v>138</v>
      </c>
      <c r="N110" s="11">
        <v>33</v>
      </c>
      <c r="O110" s="11">
        <v>2.6</v>
      </c>
      <c r="P110" s="10"/>
    </row>
    <row r="111" spans="1:16" s="1" customFormat="1">
      <c r="A111" s="4" t="s">
        <v>141</v>
      </c>
      <c r="B111" s="4" t="s">
        <v>43</v>
      </c>
      <c r="C111" s="74" t="s">
        <v>98</v>
      </c>
      <c r="D111" s="4">
        <f t="shared" ref="D111:O111" si="19">SUM(D110:D110)</f>
        <v>3.41</v>
      </c>
      <c r="E111" s="4">
        <f t="shared" si="19"/>
        <v>9.9</v>
      </c>
      <c r="F111" s="4">
        <f t="shared" si="19"/>
        <v>37.78</v>
      </c>
      <c r="G111" s="3">
        <v>1041.1300000000001</v>
      </c>
      <c r="H111" s="4">
        <f t="shared" si="19"/>
        <v>0.03</v>
      </c>
      <c r="I111" s="4">
        <f t="shared" si="19"/>
        <v>0</v>
      </c>
      <c r="J111" s="4">
        <f t="shared" si="19"/>
        <v>5</v>
      </c>
      <c r="K111" s="4">
        <f t="shared" si="19"/>
        <v>0.3</v>
      </c>
      <c r="L111" s="4">
        <f t="shared" si="19"/>
        <v>37</v>
      </c>
      <c r="M111" s="4">
        <f t="shared" si="19"/>
        <v>138</v>
      </c>
      <c r="N111" s="4">
        <f t="shared" si="19"/>
        <v>33</v>
      </c>
      <c r="O111" s="4">
        <f t="shared" si="19"/>
        <v>2.6</v>
      </c>
      <c r="P111" s="10"/>
    </row>
    <row r="112" spans="1:16">
      <c r="A112" s="4"/>
      <c r="B112" s="4" t="s">
        <v>1</v>
      </c>
      <c r="C112" s="16"/>
      <c r="D112" s="46">
        <f t="shared" ref="D112:O112" si="20">D111+D104</f>
        <v>15.01</v>
      </c>
      <c r="E112" s="46">
        <f t="shared" si="20"/>
        <v>36.79</v>
      </c>
      <c r="F112" s="46">
        <f t="shared" si="20"/>
        <v>76.27</v>
      </c>
      <c r="G112" s="53">
        <v>1699.1</v>
      </c>
      <c r="H112" s="46">
        <f t="shared" si="20"/>
        <v>0.37</v>
      </c>
      <c r="I112" s="53">
        <f t="shared" si="20"/>
        <v>1.39</v>
      </c>
      <c r="J112" s="46">
        <f t="shared" si="20"/>
        <v>11.05</v>
      </c>
      <c r="K112" s="46">
        <f t="shared" si="20"/>
        <v>5.56</v>
      </c>
      <c r="L112" s="46">
        <f t="shared" si="20"/>
        <v>207.33999999999997</v>
      </c>
      <c r="M112" s="46">
        <f t="shared" si="20"/>
        <v>384.23</v>
      </c>
      <c r="N112" s="46">
        <f t="shared" si="20"/>
        <v>90.259999999999991</v>
      </c>
      <c r="O112" s="46">
        <f t="shared" si="20"/>
        <v>4.95</v>
      </c>
    </row>
    <row r="113" spans="1:16" s="26" customFormat="1" ht="12.75">
      <c r="A113" s="4" t="s">
        <v>7</v>
      </c>
      <c r="B113" s="4" t="s">
        <v>6</v>
      </c>
      <c r="C113" s="16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2"/>
    </row>
    <row r="114" spans="1:16" s="26" customFormat="1" ht="12.75">
      <c r="A114" s="17" t="s">
        <v>97</v>
      </c>
      <c r="B114" s="9" t="s">
        <v>80</v>
      </c>
      <c r="C114" s="16">
        <v>205</v>
      </c>
      <c r="D114" s="17">
        <v>6.2</v>
      </c>
      <c r="E114" s="17">
        <v>8.0500000000000007</v>
      </c>
      <c r="F114" s="17">
        <v>31.09</v>
      </c>
      <c r="G114" s="21">
        <v>222.02</v>
      </c>
      <c r="H114" s="17">
        <v>0.09</v>
      </c>
      <c r="I114" s="17">
        <v>1.38</v>
      </c>
      <c r="J114" s="17">
        <v>0.05</v>
      </c>
      <c r="K114" s="17">
        <v>0.52</v>
      </c>
      <c r="L114" s="17">
        <v>134.72</v>
      </c>
      <c r="M114" s="17">
        <v>123.25</v>
      </c>
      <c r="N114" s="17">
        <v>20.45</v>
      </c>
      <c r="O114" s="17">
        <v>0.44</v>
      </c>
      <c r="P114" s="6"/>
    </row>
    <row r="115" spans="1:16" s="1" customFormat="1">
      <c r="A115" s="12" t="s">
        <v>100</v>
      </c>
      <c r="B115" s="11" t="s">
        <v>82</v>
      </c>
      <c r="C115" s="7">
        <v>200</v>
      </c>
      <c r="D115" s="11">
        <v>1.4</v>
      </c>
      <c r="E115" s="11">
        <v>1.6</v>
      </c>
      <c r="F115" s="11">
        <v>17.350000000000001</v>
      </c>
      <c r="G115" s="11">
        <v>89.32</v>
      </c>
      <c r="H115" s="11">
        <v>0</v>
      </c>
      <c r="I115" s="11">
        <v>1.3</v>
      </c>
      <c r="J115" s="11">
        <v>0</v>
      </c>
      <c r="K115" s="11">
        <v>0.05</v>
      </c>
      <c r="L115" s="11">
        <v>123.39</v>
      </c>
      <c r="M115" s="11">
        <v>93.96</v>
      </c>
      <c r="N115" s="11">
        <v>18</v>
      </c>
      <c r="O115" s="11">
        <v>0.25</v>
      </c>
      <c r="P115" s="14"/>
    </row>
    <row r="116" spans="1:16" s="19" customFormat="1" ht="12.75">
      <c r="A116" s="17"/>
      <c r="B116" s="15" t="s">
        <v>64</v>
      </c>
      <c r="C116" s="16">
        <v>55</v>
      </c>
      <c r="D116" s="29">
        <v>3.25</v>
      </c>
      <c r="E116" s="15">
        <v>2.86</v>
      </c>
      <c r="F116" s="15">
        <v>41.25</v>
      </c>
      <c r="G116" s="15">
        <v>201.3</v>
      </c>
      <c r="H116" s="15">
        <v>0.08</v>
      </c>
      <c r="I116" s="15">
        <v>0</v>
      </c>
      <c r="J116" s="15">
        <v>6</v>
      </c>
      <c r="K116" s="15">
        <v>4.7</v>
      </c>
      <c r="L116" s="15">
        <v>11</v>
      </c>
      <c r="M116" s="15">
        <v>50</v>
      </c>
      <c r="N116" s="15">
        <v>9</v>
      </c>
      <c r="O116" s="15">
        <v>0.8</v>
      </c>
      <c r="P116" s="20"/>
    </row>
    <row r="117" spans="1:16" s="19" customFormat="1">
      <c r="A117" s="7" t="s">
        <v>56</v>
      </c>
      <c r="B117" s="15" t="s">
        <v>50</v>
      </c>
      <c r="C117" s="7">
        <v>40</v>
      </c>
      <c r="D117" s="27">
        <v>3</v>
      </c>
      <c r="E117" s="11">
        <v>1.1599999999999999</v>
      </c>
      <c r="F117" s="11">
        <v>20.56</v>
      </c>
      <c r="G117" s="11">
        <v>104.4</v>
      </c>
      <c r="H117" s="11">
        <v>0.1</v>
      </c>
      <c r="I117" s="11">
        <v>0</v>
      </c>
      <c r="J117" s="11">
        <v>0</v>
      </c>
      <c r="K117" s="11">
        <v>0</v>
      </c>
      <c r="L117" s="11">
        <v>10.199999999999999</v>
      </c>
      <c r="M117" s="11">
        <v>0</v>
      </c>
      <c r="N117" s="11">
        <v>0</v>
      </c>
      <c r="O117" s="11">
        <v>0.2</v>
      </c>
      <c r="P117" s="10"/>
    </row>
    <row r="118" spans="1:16">
      <c r="A118" s="7"/>
      <c r="B118" s="4" t="s">
        <v>42</v>
      </c>
      <c r="C118" s="24">
        <f>SUM(C114:C117)</f>
        <v>500</v>
      </c>
      <c r="D118" s="47">
        <f>SUM(D114:D117)</f>
        <v>13.85</v>
      </c>
      <c r="E118" s="48">
        <f>SUM(E114:E117)</f>
        <v>13.67</v>
      </c>
      <c r="F118" s="48">
        <f>SUM(F114:F117)</f>
        <v>110.25</v>
      </c>
      <c r="G118" s="76">
        <f>SUM(G114:G117)</f>
        <v>617.04000000000008</v>
      </c>
      <c r="H118" s="48">
        <f>H117+H116+H115+H114</f>
        <v>0.27</v>
      </c>
      <c r="I118" s="48">
        <f t="shared" ref="I118:O118" si="21">SUM(I114:I117)</f>
        <v>2.6799999999999997</v>
      </c>
      <c r="J118" s="48">
        <f t="shared" si="21"/>
        <v>6.05</v>
      </c>
      <c r="K118" s="48">
        <f t="shared" si="21"/>
        <v>5.2700000000000005</v>
      </c>
      <c r="L118" s="48">
        <f t="shared" si="21"/>
        <v>279.31</v>
      </c>
      <c r="M118" s="48">
        <f t="shared" si="21"/>
        <v>267.20999999999998</v>
      </c>
      <c r="N118" s="48">
        <f t="shared" si="21"/>
        <v>47.45</v>
      </c>
      <c r="O118" s="48">
        <f t="shared" si="21"/>
        <v>1.69</v>
      </c>
    </row>
    <row r="119" spans="1:16">
      <c r="A119" s="17"/>
      <c r="B119" s="4" t="s">
        <v>101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6">
      <c r="A120" s="17" t="s">
        <v>128</v>
      </c>
      <c r="B120" s="15" t="s">
        <v>60</v>
      </c>
      <c r="C120" s="16">
        <v>250</v>
      </c>
      <c r="D120" s="15">
        <v>2.9</v>
      </c>
      <c r="E120" s="15">
        <v>4.88</v>
      </c>
      <c r="F120" s="15">
        <v>12.2</v>
      </c>
      <c r="G120" s="15">
        <v>79.2</v>
      </c>
      <c r="H120" s="15">
        <v>0.27</v>
      </c>
      <c r="I120" s="15">
        <v>15.2</v>
      </c>
      <c r="J120" s="15">
        <v>8.5</v>
      </c>
      <c r="K120" s="15">
        <v>7.8</v>
      </c>
      <c r="L120" s="15">
        <v>64</v>
      </c>
      <c r="M120" s="15">
        <v>18.7</v>
      </c>
      <c r="N120" s="15">
        <v>68</v>
      </c>
      <c r="O120" s="15">
        <v>3.26</v>
      </c>
      <c r="P120" s="10"/>
    </row>
    <row r="121" spans="1:16">
      <c r="A121" s="12" t="s">
        <v>139</v>
      </c>
      <c r="B121" s="11" t="s">
        <v>140</v>
      </c>
      <c r="C121" s="7">
        <v>100</v>
      </c>
      <c r="D121" s="11">
        <v>15.14</v>
      </c>
      <c r="E121" s="11">
        <v>16.739999999999998</v>
      </c>
      <c r="F121" s="11">
        <v>8.1999999999999993</v>
      </c>
      <c r="G121" s="11">
        <v>252.5</v>
      </c>
      <c r="H121" s="11">
        <v>0.14000000000000001</v>
      </c>
      <c r="I121" s="11">
        <v>0</v>
      </c>
      <c r="J121" s="11">
        <v>30</v>
      </c>
      <c r="K121" s="11">
        <v>1.4</v>
      </c>
      <c r="L121" s="11">
        <v>50</v>
      </c>
      <c r="M121" s="11">
        <v>136</v>
      </c>
      <c r="N121" s="11">
        <v>21</v>
      </c>
      <c r="O121" s="11">
        <v>2.0699999999999998</v>
      </c>
      <c r="P121" s="10"/>
    </row>
    <row r="122" spans="1:16">
      <c r="A122" s="12" t="s">
        <v>62</v>
      </c>
      <c r="B122" s="11" t="s">
        <v>123</v>
      </c>
      <c r="C122" s="13" t="s">
        <v>48</v>
      </c>
      <c r="D122" s="11">
        <v>0.3</v>
      </c>
      <c r="E122" s="11">
        <v>0.01</v>
      </c>
      <c r="F122" s="11">
        <v>17.5</v>
      </c>
      <c r="G122" s="11">
        <v>72</v>
      </c>
      <c r="H122" s="11">
        <v>0</v>
      </c>
      <c r="I122" s="11">
        <v>1.22</v>
      </c>
      <c r="J122" s="11">
        <v>0.2</v>
      </c>
      <c r="K122" s="11">
        <v>1.68</v>
      </c>
      <c r="L122" s="11">
        <v>49.5</v>
      </c>
      <c r="M122" s="11">
        <v>44.53</v>
      </c>
      <c r="N122" s="11">
        <v>32.03</v>
      </c>
      <c r="O122" s="11">
        <v>1.02</v>
      </c>
    </row>
    <row r="123" spans="1:16">
      <c r="A123" s="12" t="s">
        <v>126</v>
      </c>
      <c r="B123" s="11" t="s">
        <v>86</v>
      </c>
      <c r="C123" s="7">
        <v>200</v>
      </c>
      <c r="D123" s="11">
        <v>5.4</v>
      </c>
      <c r="E123" s="11">
        <v>8</v>
      </c>
      <c r="F123" s="11">
        <v>11.6</v>
      </c>
      <c r="G123" s="11">
        <v>216.93</v>
      </c>
      <c r="H123" s="11">
        <v>0.16</v>
      </c>
      <c r="I123" s="11">
        <v>4.8</v>
      </c>
      <c r="J123" s="11">
        <v>40</v>
      </c>
      <c r="K123" s="11">
        <v>0.2</v>
      </c>
      <c r="L123" s="11">
        <v>50</v>
      </c>
      <c r="M123" s="11">
        <v>98</v>
      </c>
      <c r="N123" s="11">
        <v>32</v>
      </c>
      <c r="O123" s="11">
        <v>1.1000000000000001</v>
      </c>
      <c r="P123" s="10"/>
    </row>
    <row r="124" spans="1:16" s="1" customFormat="1">
      <c r="A124" s="17"/>
      <c r="B124" s="15" t="s">
        <v>71</v>
      </c>
      <c r="C124" s="16">
        <v>55</v>
      </c>
      <c r="D124" s="15">
        <v>2.15</v>
      </c>
      <c r="E124" s="15">
        <v>16.829999999999998</v>
      </c>
      <c r="F124" s="15">
        <v>34.380000000000003</v>
      </c>
      <c r="G124" s="15">
        <v>297.55</v>
      </c>
      <c r="H124" s="15">
        <v>0.05</v>
      </c>
      <c r="I124" s="15">
        <v>0</v>
      </c>
      <c r="J124" s="15">
        <v>6</v>
      </c>
      <c r="K124" s="15">
        <v>4.7</v>
      </c>
      <c r="L124" s="15">
        <v>8</v>
      </c>
      <c r="M124" s="15">
        <v>42</v>
      </c>
      <c r="N124" s="15">
        <v>6</v>
      </c>
      <c r="O124" s="15">
        <v>0.6</v>
      </c>
    </row>
    <row r="125" spans="1:16" s="1" customFormat="1">
      <c r="A125" s="12" t="s">
        <v>56</v>
      </c>
      <c r="B125" s="15" t="s">
        <v>57</v>
      </c>
      <c r="C125" s="16">
        <v>40</v>
      </c>
      <c r="D125" s="15">
        <v>2.64</v>
      </c>
      <c r="E125" s="15">
        <v>0.44</v>
      </c>
      <c r="F125" s="15">
        <v>16.399999999999999</v>
      </c>
      <c r="G125" s="15">
        <v>80</v>
      </c>
      <c r="H125" s="15">
        <v>0.2</v>
      </c>
      <c r="I125" s="15">
        <v>0</v>
      </c>
      <c r="J125" s="15">
        <v>0.2</v>
      </c>
      <c r="K125" s="15">
        <v>0</v>
      </c>
      <c r="L125" s="15">
        <v>14.52</v>
      </c>
      <c r="M125" s="15">
        <v>0</v>
      </c>
      <c r="N125" s="15">
        <v>0</v>
      </c>
      <c r="O125" s="15">
        <v>1.21</v>
      </c>
      <c r="P125" s="10"/>
    </row>
    <row r="126" spans="1:16" s="1" customFormat="1">
      <c r="A126" s="15"/>
      <c r="B126" s="4" t="s">
        <v>1</v>
      </c>
      <c r="C126" s="46"/>
      <c r="D126" s="46">
        <f t="shared" ref="D126:O126" si="22">D125+D118</f>
        <v>16.489999999999998</v>
      </c>
      <c r="E126" s="46">
        <f t="shared" si="22"/>
        <v>14.11</v>
      </c>
      <c r="F126" s="46">
        <f t="shared" si="22"/>
        <v>126.65</v>
      </c>
      <c r="G126" s="53">
        <v>998.18</v>
      </c>
      <c r="H126" s="46">
        <f t="shared" si="22"/>
        <v>0.47000000000000003</v>
      </c>
      <c r="I126" s="46">
        <f t="shared" si="22"/>
        <v>2.6799999999999997</v>
      </c>
      <c r="J126" s="46">
        <f t="shared" si="22"/>
        <v>6.25</v>
      </c>
      <c r="K126" s="46">
        <f t="shared" si="22"/>
        <v>5.2700000000000005</v>
      </c>
      <c r="L126" s="46">
        <f t="shared" si="22"/>
        <v>293.83</v>
      </c>
      <c r="M126" s="46">
        <f t="shared" si="22"/>
        <v>267.20999999999998</v>
      </c>
      <c r="N126" s="46">
        <f t="shared" si="22"/>
        <v>47.45</v>
      </c>
      <c r="O126" s="46">
        <f t="shared" si="22"/>
        <v>2.9</v>
      </c>
      <c r="P126" s="10"/>
    </row>
    <row r="127" spans="1:16" s="1" customFormat="1">
      <c r="A127" s="4" t="s">
        <v>5</v>
      </c>
      <c r="B127" s="4" t="s">
        <v>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"/>
    </row>
    <row r="128" spans="1:16" s="1" customFormat="1">
      <c r="A128" s="17" t="s">
        <v>102</v>
      </c>
      <c r="B128" s="15" t="s">
        <v>85</v>
      </c>
      <c r="C128" s="16">
        <v>250</v>
      </c>
      <c r="D128" s="15">
        <v>6.98</v>
      </c>
      <c r="E128" s="15">
        <v>7.65</v>
      </c>
      <c r="F128" s="15">
        <v>24.66</v>
      </c>
      <c r="G128" s="15">
        <v>195.1</v>
      </c>
      <c r="H128" s="15">
        <v>0.21</v>
      </c>
      <c r="I128" s="15">
        <v>1.1399999999999999</v>
      </c>
      <c r="J128" s="15">
        <v>0.05</v>
      </c>
      <c r="K128" s="15">
        <v>0.4</v>
      </c>
      <c r="L128" s="15">
        <v>215.7</v>
      </c>
      <c r="M128" s="15">
        <v>181</v>
      </c>
      <c r="N128" s="15">
        <v>33.51</v>
      </c>
      <c r="O128" s="15">
        <v>0.69</v>
      </c>
      <c r="P128" s="58"/>
    </row>
    <row r="129" spans="1:16" s="1" customFormat="1">
      <c r="A129" s="12" t="s">
        <v>46</v>
      </c>
      <c r="B129" s="11" t="s">
        <v>47</v>
      </c>
      <c r="C129" s="13" t="s">
        <v>48</v>
      </c>
      <c r="D129" s="11">
        <v>0.12</v>
      </c>
      <c r="E129" s="11">
        <v>0</v>
      </c>
      <c r="F129" s="11">
        <v>12.04</v>
      </c>
      <c r="G129" s="11">
        <v>48.64</v>
      </c>
      <c r="H129" s="11">
        <v>0</v>
      </c>
      <c r="I129" s="11">
        <v>0</v>
      </c>
      <c r="J129" s="11">
        <v>0</v>
      </c>
      <c r="K129" s="11">
        <v>0</v>
      </c>
      <c r="L129" s="11">
        <v>3.45</v>
      </c>
      <c r="M129" s="11">
        <v>2</v>
      </c>
      <c r="N129" s="11">
        <v>1.5</v>
      </c>
      <c r="O129" s="11">
        <v>0.25</v>
      </c>
      <c r="P129" s="6"/>
    </row>
    <row r="130" spans="1:16" s="1" customFormat="1">
      <c r="A130" s="12"/>
      <c r="B130" s="11" t="s">
        <v>51</v>
      </c>
      <c r="C130" s="13" t="s">
        <v>49</v>
      </c>
      <c r="D130" s="11">
        <v>3.41</v>
      </c>
      <c r="E130" s="11">
        <v>9.9</v>
      </c>
      <c r="F130" s="11">
        <v>37.78</v>
      </c>
      <c r="G130" s="11">
        <v>254.1</v>
      </c>
      <c r="H130" s="11">
        <v>0.03</v>
      </c>
      <c r="I130" s="11">
        <v>0</v>
      </c>
      <c r="J130" s="11">
        <v>5</v>
      </c>
      <c r="K130" s="11">
        <v>0.3</v>
      </c>
      <c r="L130" s="11">
        <v>37</v>
      </c>
      <c r="M130" s="11">
        <v>138</v>
      </c>
      <c r="N130" s="11">
        <v>33</v>
      </c>
      <c r="O130" s="11">
        <v>2.6</v>
      </c>
      <c r="P130" s="14"/>
    </row>
    <row r="131" spans="1:16" s="1" customFormat="1">
      <c r="A131" s="7" t="s">
        <v>56</v>
      </c>
      <c r="B131" s="15" t="s">
        <v>50</v>
      </c>
      <c r="C131" s="7">
        <v>40</v>
      </c>
      <c r="D131" s="27">
        <v>3</v>
      </c>
      <c r="E131" s="11">
        <v>1.1599999999999999</v>
      </c>
      <c r="F131" s="11">
        <v>20.56</v>
      </c>
      <c r="G131" s="11">
        <v>104.4</v>
      </c>
      <c r="H131" s="11">
        <v>0.1</v>
      </c>
      <c r="I131" s="11">
        <v>0</v>
      </c>
      <c r="J131" s="11">
        <v>0</v>
      </c>
      <c r="K131" s="11">
        <v>0</v>
      </c>
      <c r="L131" s="11">
        <v>10.199999999999999</v>
      </c>
      <c r="M131" s="11">
        <v>0</v>
      </c>
      <c r="N131" s="11">
        <v>0</v>
      </c>
      <c r="O131" s="11">
        <v>0.2</v>
      </c>
      <c r="P131" s="14"/>
    </row>
    <row r="132" spans="1:16" s="1" customFormat="1">
      <c r="A132" s="7"/>
      <c r="B132" s="4" t="s">
        <v>42</v>
      </c>
      <c r="C132" s="75">
        <f>C131+C130+C129+C128</f>
        <v>545</v>
      </c>
      <c r="D132" s="47">
        <f>SUM(D128:D131)</f>
        <v>13.510000000000002</v>
      </c>
      <c r="E132" s="48">
        <f t="shared" ref="E132:O132" si="23">E128+E129+E130+E131</f>
        <v>18.71</v>
      </c>
      <c r="F132" s="48">
        <f t="shared" si="23"/>
        <v>95.04</v>
      </c>
      <c r="G132" s="48">
        <f t="shared" si="23"/>
        <v>602.24</v>
      </c>
      <c r="H132" s="48">
        <f t="shared" si="23"/>
        <v>0.33999999999999997</v>
      </c>
      <c r="I132" s="48">
        <f t="shared" si="23"/>
        <v>1.1399999999999999</v>
      </c>
      <c r="J132" s="48">
        <f t="shared" si="23"/>
        <v>5.05</v>
      </c>
      <c r="K132" s="48">
        <f t="shared" si="23"/>
        <v>0.7</v>
      </c>
      <c r="L132" s="48">
        <f t="shared" si="23"/>
        <v>266.34999999999997</v>
      </c>
      <c r="M132" s="48">
        <f t="shared" si="23"/>
        <v>321</v>
      </c>
      <c r="N132" s="48">
        <f t="shared" si="23"/>
        <v>68.009999999999991</v>
      </c>
      <c r="O132" s="48">
        <f t="shared" si="23"/>
        <v>3.74</v>
      </c>
      <c r="P132" s="10"/>
    </row>
    <row r="133" spans="1:16">
      <c r="A133" s="5"/>
      <c r="B133" s="4" t="s">
        <v>87</v>
      </c>
      <c r="C133" s="1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1"/>
    </row>
    <row r="134" spans="1:16">
      <c r="A134" s="12" t="s">
        <v>130</v>
      </c>
      <c r="B134" s="11" t="s">
        <v>79</v>
      </c>
      <c r="C134" s="7">
        <v>250</v>
      </c>
      <c r="D134" s="15">
        <v>6.3</v>
      </c>
      <c r="E134" s="15">
        <v>3.57</v>
      </c>
      <c r="F134" s="15">
        <v>14.6</v>
      </c>
      <c r="G134" s="15">
        <v>92.6</v>
      </c>
      <c r="H134" s="15">
        <v>0.65</v>
      </c>
      <c r="I134" s="15">
        <v>19</v>
      </c>
      <c r="J134" s="15">
        <v>70</v>
      </c>
      <c r="K134" s="15">
        <v>1</v>
      </c>
      <c r="L134" s="15">
        <v>141.30000000000001</v>
      </c>
      <c r="M134" s="15">
        <v>357</v>
      </c>
      <c r="N134" s="15">
        <v>137.5</v>
      </c>
      <c r="O134" s="15">
        <v>8.11</v>
      </c>
      <c r="P134" s="10"/>
    </row>
    <row r="135" spans="1:16">
      <c r="A135" s="12" t="s">
        <v>143</v>
      </c>
      <c r="B135" s="11" t="s">
        <v>142</v>
      </c>
      <c r="C135" s="7">
        <v>200</v>
      </c>
      <c r="D135" s="11">
        <v>24.33</v>
      </c>
      <c r="E135" s="11">
        <v>20.69</v>
      </c>
      <c r="F135" s="11">
        <v>33.71</v>
      </c>
      <c r="G135" s="11">
        <v>418.37</v>
      </c>
      <c r="H135" s="11">
        <v>0.04</v>
      </c>
      <c r="I135" s="11">
        <v>0</v>
      </c>
      <c r="J135" s="11">
        <v>15</v>
      </c>
      <c r="K135" s="11">
        <v>0.6</v>
      </c>
      <c r="L135" s="11">
        <v>20</v>
      </c>
      <c r="M135" s="11">
        <v>87</v>
      </c>
      <c r="N135" s="11">
        <v>28</v>
      </c>
      <c r="O135" s="11">
        <v>0.71</v>
      </c>
      <c r="P135" s="10"/>
    </row>
    <row r="136" spans="1:16" s="1" customFormat="1">
      <c r="A136" s="12" t="s">
        <v>54</v>
      </c>
      <c r="B136" s="11" t="s">
        <v>55</v>
      </c>
      <c r="C136" s="13" t="s">
        <v>48</v>
      </c>
      <c r="D136" s="11">
        <v>7.0000000000000007E-2</v>
      </c>
      <c r="E136" s="11">
        <v>0.01</v>
      </c>
      <c r="F136" s="11">
        <v>15.31</v>
      </c>
      <c r="G136" s="11">
        <v>61.62</v>
      </c>
      <c r="H136" s="11">
        <v>0</v>
      </c>
      <c r="I136" s="11">
        <v>2.8</v>
      </c>
      <c r="J136" s="11">
        <v>0</v>
      </c>
      <c r="K136" s="11">
        <v>0.01</v>
      </c>
      <c r="L136" s="11">
        <v>6.25</v>
      </c>
      <c r="M136" s="11">
        <v>3.54</v>
      </c>
      <c r="N136" s="11">
        <v>2.34</v>
      </c>
      <c r="O136" s="11">
        <v>0.28999999999999998</v>
      </c>
      <c r="P136" s="10"/>
    </row>
    <row r="137" spans="1:16">
      <c r="A137" s="12" t="s">
        <v>56</v>
      </c>
      <c r="B137" s="15" t="s">
        <v>57</v>
      </c>
      <c r="C137" s="16">
        <v>40</v>
      </c>
      <c r="D137" s="15">
        <v>2.64</v>
      </c>
      <c r="E137" s="15">
        <v>0.44</v>
      </c>
      <c r="F137" s="15">
        <v>16.399999999999999</v>
      </c>
      <c r="G137" s="15">
        <v>80</v>
      </c>
      <c r="H137" s="15">
        <v>0.2</v>
      </c>
      <c r="I137" s="15">
        <v>0</v>
      </c>
      <c r="J137" s="15">
        <v>0.2</v>
      </c>
      <c r="K137" s="15">
        <v>0</v>
      </c>
      <c r="L137" s="15">
        <v>14.52</v>
      </c>
      <c r="M137" s="15">
        <v>0</v>
      </c>
      <c r="N137" s="15">
        <v>0</v>
      </c>
      <c r="O137" s="15">
        <v>1.21</v>
      </c>
      <c r="P137" s="10"/>
    </row>
    <row r="138" spans="1:16" s="19" customFormat="1" ht="12.75">
      <c r="A138" s="17"/>
      <c r="B138" s="15" t="s">
        <v>64</v>
      </c>
      <c r="C138" s="16">
        <v>55</v>
      </c>
      <c r="D138" s="29">
        <v>3.25</v>
      </c>
      <c r="E138" s="15">
        <v>2.86</v>
      </c>
      <c r="F138" s="15">
        <v>41.25</v>
      </c>
      <c r="G138" s="15">
        <v>201.3</v>
      </c>
      <c r="H138" s="15">
        <v>0.08</v>
      </c>
      <c r="I138" s="15">
        <v>0</v>
      </c>
      <c r="J138" s="15">
        <v>6</v>
      </c>
      <c r="K138" s="15">
        <v>4.7</v>
      </c>
      <c r="L138" s="15">
        <v>11</v>
      </c>
      <c r="M138" s="15">
        <v>50</v>
      </c>
      <c r="N138" s="15">
        <v>9</v>
      </c>
      <c r="O138" s="15">
        <v>0.8</v>
      </c>
      <c r="P138" s="20"/>
    </row>
    <row r="139" spans="1:16">
      <c r="A139" s="12"/>
      <c r="B139" s="4" t="s">
        <v>43</v>
      </c>
      <c r="C139" s="74" t="s">
        <v>91</v>
      </c>
      <c r="D139" s="4">
        <f>SUM(D134:D138)</f>
        <v>36.589999999999996</v>
      </c>
      <c r="E139" s="4">
        <f>SUM(E134:E138)</f>
        <v>27.570000000000004</v>
      </c>
      <c r="F139" s="4">
        <f>SUM(D139:E139)</f>
        <v>64.16</v>
      </c>
      <c r="G139" s="3">
        <f>SUM(G134:G138)</f>
        <v>853.8900000000001</v>
      </c>
      <c r="H139" s="4">
        <f>SUM(H134:H138)</f>
        <v>0.97000000000000008</v>
      </c>
      <c r="I139" s="4">
        <f t="shared" ref="I139:N139" si="24">I138+I137+I136+I135+I134</f>
        <v>21.8</v>
      </c>
      <c r="J139" s="4">
        <f t="shared" si="24"/>
        <v>91.2</v>
      </c>
      <c r="K139" s="4">
        <f t="shared" si="24"/>
        <v>6.31</v>
      </c>
      <c r="L139" s="4">
        <f t="shared" si="24"/>
        <v>193.07</v>
      </c>
      <c r="M139" s="4">
        <f t="shared" si="24"/>
        <v>497.53999999999996</v>
      </c>
      <c r="N139" s="4">
        <f t="shared" si="24"/>
        <v>176.84</v>
      </c>
      <c r="O139" s="4">
        <f>+O138+O137+O136+O135+O134</f>
        <v>11.12</v>
      </c>
      <c r="P139" s="10"/>
    </row>
    <row r="140" spans="1:16">
      <c r="A140" s="24"/>
      <c r="B140" s="4" t="s">
        <v>1</v>
      </c>
      <c r="C140" s="16"/>
      <c r="D140" s="46">
        <f t="shared" ref="D140:O140" si="25">D139+D132</f>
        <v>50.099999999999994</v>
      </c>
      <c r="E140" s="46">
        <f t="shared" si="25"/>
        <v>46.28</v>
      </c>
      <c r="F140" s="46">
        <f t="shared" si="25"/>
        <v>159.19999999999999</v>
      </c>
      <c r="G140" s="53">
        <f t="shared" si="25"/>
        <v>1456.13</v>
      </c>
      <c r="H140" s="46">
        <f t="shared" si="25"/>
        <v>1.31</v>
      </c>
      <c r="I140" s="46">
        <f t="shared" si="25"/>
        <v>22.94</v>
      </c>
      <c r="J140" s="46">
        <f t="shared" si="25"/>
        <v>96.25</v>
      </c>
      <c r="K140" s="46">
        <f t="shared" si="25"/>
        <v>7.01</v>
      </c>
      <c r="L140" s="46">
        <f t="shared" si="25"/>
        <v>459.41999999999996</v>
      </c>
      <c r="M140" s="46">
        <f t="shared" si="25"/>
        <v>818.54</v>
      </c>
      <c r="N140" s="46">
        <f t="shared" si="25"/>
        <v>244.85</v>
      </c>
      <c r="O140" s="46">
        <f t="shared" si="25"/>
        <v>14.86</v>
      </c>
      <c r="P140" s="25"/>
    </row>
    <row r="141" spans="1:16">
      <c r="A141" s="4" t="s">
        <v>3</v>
      </c>
      <c r="B141" s="4" t="s">
        <v>2</v>
      </c>
      <c r="C141" s="2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5"/>
    </row>
    <row r="142" spans="1:16" s="23" customFormat="1">
      <c r="A142" s="16" t="s">
        <v>103</v>
      </c>
      <c r="B142" s="9" t="s">
        <v>70</v>
      </c>
      <c r="C142" s="16">
        <v>205</v>
      </c>
      <c r="D142" s="16">
        <v>6.55</v>
      </c>
      <c r="E142" s="16">
        <v>8.33</v>
      </c>
      <c r="F142" s="16">
        <v>35.090000000000003</v>
      </c>
      <c r="G142" s="21">
        <v>241.11</v>
      </c>
      <c r="H142" s="16">
        <v>7.0000000000000007E-2</v>
      </c>
      <c r="I142" s="16">
        <v>0.3</v>
      </c>
      <c r="J142" s="16">
        <v>0.03</v>
      </c>
      <c r="K142" s="16">
        <v>0.14000000000000001</v>
      </c>
      <c r="L142" s="16">
        <v>65.22</v>
      </c>
      <c r="M142" s="16">
        <v>94.41</v>
      </c>
      <c r="N142" s="16">
        <v>23.62</v>
      </c>
      <c r="O142" s="16">
        <v>0.52</v>
      </c>
    </row>
    <row r="143" spans="1:16" s="1" customFormat="1">
      <c r="A143" s="12" t="s">
        <v>46</v>
      </c>
      <c r="B143" s="11" t="s">
        <v>47</v>
      </c>
      <c r="C143" s="7">
        <v>200</v>
      </c>
      <c r="D143" s="11">
        <v>0.12</v>
      </c>
      <c r="E143" s="11">
        <v>0</v>
      </c>
      <c r="F143" s="11">
        <v>12.04</v>
      </c>
      <c r="G143" s="11">
        <v>48.64</v>
      </c>
      <c r="H143" s="11">
        <v>0</v>
      </c>
      <c r="I143" s="11">
        <v>0</v>
      </c>
      <c r="J143" s="11">
        <v>0</v>
      </c>
      <c r="K143" s="11">
        <v>0</v>
      </c>
      <c r="L143" s="11">
        <v>3.45</v>
      </c>
      <c r="M143" s="11">
        <v>2</v>
      </c>
      <c r="N143" s="11">
        <v>1.5</v>
      </c>
      <c r="O143" s="11">
        <v>0.25</v>
      </c>
      <c r="P143" s="6"/>
    </row>
    <row r="144" spans="1:16" s="1" customFormat="1">
      <c r="A144" s="17" t="s">
        <v>77</v>
      </c>
      <c r="B144" s="15" t="s">
        <v>64</v>
      </c>
      <c r="C144" s="16">
        <v>55</v>
      </c>
      <c r="D144" s="29">
        <v>3.25</v>
      </c>
      <c r="E144" s="15">
        <v>2.86</v>
      </c>
      <c r="F144" s="15">
        <v>41.25</v>
      </c>
      <c r="G144" s="15">
        <v>201.3</v>
      </c>
      <c r="H144" s="15">
        <v>0.08</v>
      </c>
      <c r="I144" s="15">
        <v>0</v>
      </c>
      <c r="J144" s="15">
        <v>6</v>
      </c>
      <c r="K144" s="15">
        <v>4.7</v>
      </c>
      <c r="L144" s="15">
        <v>11</v>
      </c>
      <c r="M144" s="15">
        <v>50</v>
      </c>
      <c r="N144" s="15">
        <v>9</v>
      </c>
      <c r="O144" s="15">
        <v>0.8</v>
      </c>
      <c r="P144" s="14"/>
    </row>
    <row r="145" spans="1:16" s="19" customFormat="1">
      <c r="A145" s="7" t="s">
        <v>104</v>
      </c>
      <c r="B145" s="15" t="s">
        <v>50</v>
      </c>
      <c r="C145" s="7">
        <v>40</v>
      </c>
      <c r="D145" s="27">
        <v>3</v>
      </c>
      <c r="E145" s="11">
        <v>1.1599999999999999</v>
      </c>
      <c r="F145" s="11">
        <v>20.56</v>
      </c>
      <c r="G145" s="11">
        <v>104.4</v>
      </c>
      <c r="H145" s="11">
        <v>0.1</v>
      </c>
      <c r="I145" s="11">
        <v>0</v>
      </c>
      <c r="J145" s="11">
        <v>0</v>
      </c>
      <c r="K145" s="11">
        <v>0</v>
      </c>
      <c r="L145" s="11">
        <v>10.199999999999999</v>
      </c>
      <c r="M145" s="11">
        <v>0</v>
      </c>
      <c r="N145" s="11">
        <v>0</v>
      </c>
      <c r="O145" s="11">
        <v>0.2</v>
      </c>
      <c r="P145" s="14"/>
    </row>
    <row r="146" spans="1:16">
      <c r="A146" s="12"/>
      <c r="B146" s="4" t="s">
        <v>42</v>
      </c>
      <c r="C146" s="74" t="s">
        <v>65</v>
      </c>
      <c r="D146" s="4">
        <f t="shared" ref="D146:O146" si="26">SUM(D142:D145)</f>
        <v>12.92</v>
      </c>
      <c r="E146" s="4">
        <f t="shared" si="26"/>
        <v>12.35</v>
      </c>
      <c r="F146" s="4">
        <f t="shared" si="26"/>
        <v>108.94</v>
      </c>
      <c r="G146" s="3">
        <f t="shared" si="26"/>
        <v>595.45000000000005</v>
      </c>
      <c r="H146" s="4">
        <f t="shared" si="26"/>
        <v>0.25</v>
      </c>
      <c r="I146" s="4">
        <f t="shared" si="26"/>
        <v>0.3</v>
      </c>
      <c r="J146" s="4">
        <f t="shared" si="26"/>
        <v>6.03</v>
      </c>
      <c r="K146" s="4">
        <f t="shared" si="26"/>
        <v>4.84</v>
      </c>
      <c r="L146" s="4">
        <f t="shared" si="26"/>
        <v>89.87</v>
      </c>
      <c r="M146" s="4">
        <f t="shared" si="26"/>
        <v>146.41</v>
      </c>
      <c r="N146" s="4">
        <f t="shared" si="26"/>
        <v>34.120000000000005</v>
      </c>
      <c r="O146" s="4">
        <f t="shared" si="26"/>
        <v>1.77</v>
      </c>
      <c r="P146" s="10"/>
    </row>
    <row r="147" spans="1:16">
      <c r="A147" s="5"/>
      <c r="B147" s="4" t="s">
        <v>87</v>
      </c>
      <c r="C147" s="1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1"/>
      <c r="P147" s="10"/>
    </row>
    <row r="148" spans="1:16">
      <c r="A148" s="17" t="s">
        <v>133</v>
      </c>
      <c r="B148" s="15" t="s">
        <v>78</v>
      </c>
      <c r="C148" s="16">
        <v>260</v>
      </c>
      <c r="D148" s="15">
        <v>2.57</v>
      </c>
      <c r="E148" s="15">
        <v>6.23</v>
      </c>
      <c r="F148" s="15">
        <v>10.65</v>
      </c>
      <c r="G148" s="15">
        <v>109</v>
      </c>
      <c r="H148" s="15">
        <v>0.06</v>
      </c>
      <c r="I148" s="15">
        <v>7.92</v>
      </c>
      <c r="J148" s="15">
        <v>9.5</v>
      </c>
      <c r="K148" s="15">
        <v>2.41</v>
      </c>
      <c r="L148" s="15">
        <v>44.65</v>
      </c>
      <c r="M148" s="15">
        <v>66.430000000000007</v>
      </c>
      <c r="N148" s="15">
        <v>29.06</v>
      </c>
      <c r="O148" s="15">
        <v>1.47</v>
      </c>
      <c r="P148" s="10"/>
    </row>
    <row r="149" spans="1:16">
      <c r="A149" s="17" t="s">
        <v>124</v>
      </c>
      <c r="B149" s="15" t="s">
        <v>125</v>
      </c>
      <c r="C149" s="16">
        <v>100</v>
      </c>
      <c r="D149" s="15">
        <v>14.8</v>
      </c>
      <c r="E149" s="15">
        <v>2.75</v>
      </c>
      <c r="F149" s="15">
        <v>9.6999999999999993</v>
      </c>
      <c r="G149" s="15">
        <v>164.55</v>
      </c>
      <c r="H149" s="15">
        <v>0.08</v>
      </c>
      <c r="I149" s="15">
        <v>0.9</v>
      </c>
      <c r="J149" s="15">
        <v>0.34</v>
      </c>
      <c r="K149" s="15">
        <v>0.68</v>
      </c>
      <c r="L149" s="15">
        <v>33.04</v>
      </c>
      <c r="M149" s="15">
        <v>138.29</v>
      </c>
      <c r="N149" s="15">
        <v>24.03</v>
      </c>
      <c r="O149" s="15">
        <v>0.71</v>
      </c>
      <c r="P149" s="10"/>
    </row>
    <row r="150" spans="1:16">
      <c r="A150" s="17" t="s">
        <v>114</v>
      </c>
      <c r="B150" s="15" t="s">
        <v>122</v>
      </c>
      <c r="C150" s="16">
        <v>180</v>
      </c>
      <c r="D150" s="15">
        <v>6.66</v>
      </c>
      <c r="E150" s="15">
        <v>5.94</v>
      </c>
      <c r="F150" s="15">
        <v>35.46</v>
      </c>
      <c r="G150" s="15">
        <v>242.55</v>
      </c>
      <c r="H150" s="15">
        <v>0.21</v>
      </c>
      <c r="I150" s="15">
        <v>0</v>
      </c>
      <c r="J150" s="15">
        <v>180</v>
      </c>
      <c r="K150" s="15">
        <v>0.19</v>
      </c>
      <c r="L150" s="15">
        <v>3.67</v>
      </c>
      <c r="M150" s="15">
        <v>49.95</v>
      </c>
      <c r="N150" s="15">
        <v>16.22</v>
      </c>
      <c r="O150" s="15">
        <v>0.33</v>
      </c>
      <c r="P150" s="49"/>
    </row>
    <row r="151" spans="1:16">
      <c r="A151" s="12" t="s">
        <v>62</v>
      </c>
      <c r="B151" s="11" t="s">
        <v>123</v>
      </c>
      <c r="C151" s="13" t="s">
        <v>48</v>
      </c>
      <c r="D151" s="11">
        <v>0.56000000000000005</v>
      </c>
      <c r="E151" s="11">
        <v>0</v>
      </c>
      <c r="F151" s="11">
        <v>27.89</v>
      </c>
      <c r="G151" s="11">
        <v>113.79</v>
      </c>
      <c r="H151" s="11">
        <v>0</v>
      </c>
      <c r="I151" s="11">
        <v>1.22</v>
      </c>
      <c r="J151" s="11">
        <v>0.2</v>
      </c>
      <c r="K151" s="11">
        <v>1.68</v>
      </c>
      <c r="L151" s="11">
        <v>49.5</v>
      </c>
      <c r="M151" s="11">
        <v>44.53</v>
      </c>
      <c r="N151" s="11">
        <v>32.03</v>
      </c>
      <c r="O151" s="11">
        <v>1.02</v>
      </c>
    </row>
    <row r="152" spans="1:16">
      <c r="A152" s="12"/>
      <c r="B152" s="11" t="s">
        <v>51</v>
      </c>
      <c r="C152" s="13" t="s">
        <v>49</v>
      </c>
      <c r="D152" s="11">
        <v>3.41</v>
      </c>
      <c r="E152" s="11">
        <v>9.9</v>
      </c>
      <c r="F152" s="11">
        <v>37.78</v>
      </c>
      <c r="G152" s="11">
        <v>254.1</v>
      </c>
      <c r="H152" s="11">
        <v>0.03</v>
      </c>
      <c r="I152" s="11">
        <v>0</v>
      </c>
      <c r="J152" s="11">
        <v>5</v>
      </c>
      <c r="K152" s="11">
        <v>0.3</v>
      </c>
      <c r="L152" s="11">
        <v>37</v>
      </c>
      <c r="M152" s="11">
        <v>138</v>
      </c>
      <c r="N152" s="11">
        <v>33</v>
      </c>
      <c r="O152" s="11">
        <v>2.6</v>
      </c>
      <c r="P152" s="10"/>
    </row>
    <row r="153" spans="1:16" s="1" customFormat="1">
      <c r="A153" s="12" t="s">
        <v>56</v>
      </c>
      <c r="B153" s="15" t="s">
        <v>57</v>
      </c>
      <c r="C153" s="16">
        <v>40</v>
      </c>
      <c r="D153" s="15">
        <v>2.64</v>
      </c>
      <c r="E153" s="15">
        <v>0.44</v>
      </c>
      <c r="F153" s="15">
        <v>16.399999999999999</v>
      </c>
      <c r="G153" s="15">
        <v>80</v>
      </c>
      <c r="H153" s="15">
        <v>0.2</v>
      </c>
      <c r="I153" s="15">
        <v>0</v>
      </c>
      <c r="J153" s="15">
        <v>0.2</v>
      </c>
      <c r="K153" s="15">
        <v>0</v>
      </c>
      <c r="L153" s="15">
        <v>14.52</v>
      </c>
      <c r="M153" s="15">
        <v>0</v>
      </c>
      <c r="N153" s="15">
        <v>0</v>
      </c>
      <c r="O153" s="15">
        <v>1.21</v>
      </c>
      <c r="P153" s="20"/>
    </row>
    <row r="154" spans="1:16">
      <c r="A154" s="12"/>
      <c r="B154" s="4" t="s">
        <v>43</v>
      </c>
      <c r="C154" s="74" t="s">
        <v>106</v>
      </c>
      <c r="D154" s="4">
        <f t="shared" ref="D154:O154" si="27">SUM(D148:D153)</f>
        <v>30.64</v>
      </c>
      <c r="E154" s="4">
        <f t="shared" si="27"/>
        <v>25.26</v>
      </c>
      <c r="F154" s="4">
        <f t="shared" si="27"/>
        <v>137.88</v>
      </c>
      <c r="G154" s="3">
        <f t="shared" si="27"/>
        <v>963.99</v>
      </c>
      <c r="H154" s="4">
        <f t="shared" si="27"/>
        <v>0.58000000000000007</v>
      </c>
      <c r="I154" s="4">
        <f t="shared" si="27"/>
        <v>10.040000000000001</v>
      </c>
      <c r="J154" s="4">
        <f t="shared" si="27"/>
        <v>195.23999999999998</v>
      </c>
      <c r="K154" s="4">
        <f t="shared" si="27"/>
        <v>5.26</v>
      </c>
      <c r="L154" s="4">
        <f t="shared" si="27"/>
        <v>182.38000000000002</v>
      </c>
      <c r="M154" s="4">
        <f t="shared" si="27"/>
        <v>437.20000000000005</v>
      </c>
      <c r="N154" s="4">
        <f t="shared" si="27"/>
        <v>134.34</v>
      </c>
      <c r="O154" s="4">
        <f t="shared" si="27"/>
        <v>7.34</v>
      </c>
      <c r="P154" s="10"/>
    </row>
    <row r="155" spans="1:16">
      <c r="A155" s="12"/>
      <c r="B155" s="4" t="s">
        <v>1</v>
      </c>
      <c r="C155" s="4"/>
      <c r="D155" s="46">
        <f>D154+D146</f>
        <v>43.56</v>
      </c>
      <c r="E155" s="46">
        <f>SUM(E146+E154)</f>
        <v>37.61</v>
      </c>
      <c r="F155" s="46">
        <f>SUM(F148:F154)</f>
        <v>275.76</v>
      </c>
      <c r="G155" s="53">
        <f t="shared" ref="G155:O155" si="28">G154+G146</f>
        <v>1559.44</v>
      </c>
      <c r="H155" s="46">
        <f t="shared" si="28"/>
        <v>0.83000000000000007</v>
      </c>
      <c r="I155" s="46">
        <f t="shared" si="28"/>
        <v>10.340000000000002</v>
      </c>
      <c r="J155" s="46">
        <f t="shared" si="28"/>
        <v>201.26999999999998</v>
      </c>
      <c r="K155" s="46">
        <f t="shared" si="28"/>
        <v>10.1</v>
      </c>
      <c r="L155" s="46">
        <f t="shared" si="28"/>
        <v>272.25</v>
      </c>
      <c r="M155" s="46">
        <f t="shared" si="28"/>
        <v>583.61</v>
      </c>
      <c r="N155" s="46">
        <f t="shared" si="28"/>
        <v>168.46</v>
      </c>
      <c r="O155" s="46">
        <f t="shared" si="28"/>
        <v>9.11</v>
      </c>
      <c r="P155" s="10"/>
    </row>
    <row r="156" spans="1:16">
      <c r="A156" s="5"/>
      <c r="B156" s="4" t="s">
        <v>0</v>
      </c>
      <c r="C156" s="4"/>
      <c r="D156" s="3">
        <f>(D155+D140+D126+D112+D98+D83+D69+D55+D39+D25)/10</f>
        <v>38.477999999999994</v>
      </c>
      <c r="E156" s="3">
        <f>(E155+E140+E123+E110+E94+E83+E69+E55+E39+E25)/10</f>
        <v>34.726999999999997</v>
      </c>
      <c r="F156" s="3">
        <f>(F155+F140+F126+F112+F98+F83+F69+F55+F39+F25)/10</f>
        <v>190.81700000000001</v>
      </c>
      <c r="G156" s="3">
        <f>(G155+G140+G126+G112+G98+G83+G69+G55+G39+G25)/10</f>
        <v>1467.2619999999997</v>
      </c>
      <c r="H156" s="3">
        <f>(H155+H140+H126+H112+H98+H83+H69+H52+H39+H25)/10</f>
        <v>0.87800000000000011</v>
      </c>
      <c r="I156" s="3">
        <f>(I155+I140+I126+I112+I98+I83+I69+I55+I39+I25)/10</f>
        <v>25.744999999999997</v>
      </c>
      <c r="J156" s="59">
        <f>(J155+J140+J123+J110+J94 +J68+J52+J38+J24)/10</f>
        <v>64.284000000000006</v>
      </c>
      <c r="K156" s="59">
        <f>(K155+K140+K126+K112+K98+K83+K69+K55+K39+K25)/10</f>
        <v>9.1210000000000004</v>
      </c>
      <c r="L156" s="3">
        <f>(L155+L140+L126+L112+L98+L83+L69+L55+L39+L25)/10</f>
        <v>367.18099999999998</v>
      </c>
      <c r="M156" s="3">
        <v>599.39</v>
      </c>
      <c r="N156" s="3">
        <f>(N155+N140+N126+N112+N98+N83+N69+N55+N39+N25)/10</f>
        <v>214.01600000000002</v>
      </c>
      <c r="O156" s="3">
        <f>(O155+O140+O126+O112+O98+O83+O69+O55+O39+O25)/10</f>
        <v>11.353</v>
      </c>
      <c r="P156" s="10"/>
    </row>
    <row r="157" spans="1:16" ht="15" customHeight="1">
      <c r="A157" s="84" t="s">
        <v>44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10"/>
    </row>
    <row r="158" spans="1:16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2"/>
    </row>
    <row r="159" spans="1:16" ht="1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1:16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</row>
    <row r="161" spans="1:20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</row>
    <row r="162" spans="1:20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</row>
    <row r="163" spans="1:20" ht="15" customHeight="1">
      <c r="A163" s="84" t="s">
        <v>105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</row>
    <row r="164" spans="1:20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</row>
    <row r="165" spans="1:20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</row>
    <row r="166" spans="1:20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1:20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1:20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1:20"/>
  </sheetData>
  <mergeCells count="22">
    <mergeCell ref="L9:O9"/>
    <mergeCell ref="A6:O6"/>
    <mergeCell ref="K3:O3"/>
    <mergeCell ref="B4:C4"/>
    <mergeCell ref="A163:O168"/>
    <mergeCell ref="A157:O162"/>
    <mergeCell ref="E10:E11"/>
    <mergeCell ref="A5:O5"/>
    <mergeCell ref="D10:D11"/>
    <mergeCell ref="F10:F11"/>
    <mergeCell ref="B9:B10"/>
    <mergeCell ref="H9:K9"/>
    <mergeCell ref="E4:I4"/>
    <mergeCell ref="K4:O4"/>
    <mergeCell ref="A7:O7"/>
    <mergeCell ref="A9:A10"/>
    <mergeCell ref="A8:O8"/>
    <mergeCell ref="E1:I1"/>
    <mergeCell ref="K1:O1"/>
    <mergeCell ref="E2:I2"/>
    <mergeCell ref="K2:O2"/>
    <mergeCell ref="E3:I3"/>
  </mergeCells>
  <phoneticPr fontId="19" type="noConversion"/>
  <pageMargins left="0.23622047244094491" right="0.23622047244094491" top="0.55118110236220474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зсш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2024-08-29T03:53:09Z</cp:lastPrinted>
  <dcterms:created xsi:type="dcterms:W3CDTF">2021-02-15T20:01:53Z</dcterms:created>
  <dcterms:modified xsi:type="dcterms:W3CDTF">2025-02-04T11:55:19Z</dcterms:modified>
</cp:coreProperties>
</file>