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480" windowHeight="11640"/>
  </bookViews>
  <sheets>
    <sheet name="зсш" sheetId="1" r:id="rId1"/>
  </sheets>
  <calcPr calcId="114210"/>
</workbook>
</file>

<file path=xl/calcChain.xml><?xml version="1.0" encoding="utf-8"?>
<calcChain xmlns="http://schemas.openxmlformats.org/spreadsheetml/2006/main">
  <c r="G17" i="1"/>
  <c r="J38"/>
  <c r="J67"/>
  <c r="J150"/>
  <c r="J143"/>
  <c r="J151"/>
  <c r="J136"/>
  <c r="J129"/>
  <c r="J137"/>
  <c r="J24"/>
  <c r="J152"/>
  <c r="O150"/>
  <c r="N150"/>
  <c r="M150"/>
  <c r="L150"/>
  <c r="K150"/>
  <c r="I150"/>
  <c r="H150"/>
  <c r="F150"/>
  <c r="F151"/>
  <c r="E150"/>
  <c r="D150"/>
  <c r="G150"/>
  <c r="O143"/>
  <c r="N143"/>
  <c r="M143"/>
  <c r="L143"/>
  <c r="K143"/>
  <c r="I143"/>
  <c r="H143"/>
  <c r="G143"/>
  <c r="F143"/>
  <c r="E143"/>
  <c r="E151"/>
  <c r="D143"/>
  <c r="K151"/>
  <c r="O151"/>
  <c r="D151"/>
  <c r="G151"/>
  <c r="H151"/>
  <c r="L151"/>
  <c r="I151"/>
  <c r="M151"/>
  <c r="N151"/>
  <c r="O136"/>
  <c r="N136"/>
  <c r="M136"/>
  <c r="L136"/>
  <c r="K136"/>
  <c r="I136"/>
  <c r="H136"/>
  <c r="G136"/>
  <c r="E136"/>
  <c r="D136"/>
  <c r="C129"/>
  <c r="O129"/>
  <c r="N129"/>
  <c r="M129"/>
  <c r="L129"/>
  <c r="K129"/>
  <c r="I129"/>
  <c r="H129"/>
  <c r="G129"/>
  <c r="F129"/>
  <c r="E129"/>
  <c r="D129"/>
  <c r="D137"/>
  <c r="O116"/>
  <c r="N116"/>
  <c r="M116"/>
  <c r="L116"/>
  <c r="K116"/>
  <c r="J116"/>
  <c r="I116"/>
  <c r="H116"/>
  <c r="G116"/>
  <c r="F116"/>
  <c r="E116"/>
  <c r="D116"/>
  <c r="C116"/>
  <c r="O109"/>
  <c r="N109"/>
  <c r="M109"/>
  <c r="L109"/>
  <c r="K109"/>
  <c r="J109"/>
  <c r="I109"/>
  <c r="H109"/>
  <c r="G109"/>
  <c r="F109"/>
  <c r="E109"/>
  <c r="D109"/>
  <c r="F136"/>
  <c r="F137"/>
  <c r="I137"/>
  <c r="M137"/>
  <c r="E137"/>
  <c r="N137"/>
  <c r="K137"/>
  <c r="G137"/>
  <c r="O137"/>
  <c r="D123"/>
  <c r="H123"/>
  <c r="L123"/>
  <c r="H137"/>
  <c r="L137"/>
  <c r="E123"/>
  <c r="I123"/>
  <c r="M123"/>
  <c r="F123"/>
  <c r="J123"/>
  <c r="N123"/>
  <c r="K123"/>
  <c r="O123"/>
  <c r="K102"/>
  <c r="K110"/>
  <c r="O102"/>
  <c r="O110"/>
  <c r="N102"/>
  <c r="N110"/>
  <c r="M102"/>
  <c r="M110"/>
  <c r="L102"/>
  <c r="L110"/>
  <c r="J102"/>
  <c r="J110"/>
  <c r="I102"/>
  <c r="I110"/>
  <c r="H102"/>
  <c r="H110"/>
  <c r="G102"/>
  <c r="E102"/>
  <c r="E110"/>
  <c r="D102"/>
  <c r="D110"/>
  <c r="K95"/>
  <c r="O95"/>
  <c r="N95"/>
  <c r="M95"/>
  <c r="L95"/>
  <c r="J95"/>
  <c r="I95"/>
  <c r="H95"/>
  <c r="G95"/>
  <c r="F95"/>
  <c r="E95"/>
  <c r="D95"/>
  <c r="F102"/>
  <c r="F110"/>
  <c r="O88"/>
  <c r="O96"/>
  <c r="N88"/>
  <c r="N96"/>
  <c r="M88"/>
  <c r="M96"/>
  <c r="L88"/>
  <c r="L96"/>
  <c r="K88"/>
  <c r="K96"/>
  <c r="J88"/>
  <c r="J96"/>
  <c r="I88"/>
  <c r="I96"/>
  <c r="H88"/>
  <c r="H96"/>
  <c r="G88"/>
  <c r="G96"/>
  <c r="F88"/>
  <c r="F96"/>
  <c r="E88"/>
  <c r="E96"/>
  <c r="D88"/>
  <c r="D96"/>
  <c r="D81"/>
  <c r="E81"/>
  <c r="F81"/>
  <c r="H81"/>
  <c r="I81"/>
  <c r="J81"/>
  <c r="K81"/>
  <c r="L81"/>
  <c r="M81"/>
  <c r="N81"/>
  <c r="O81"/>
  <c r="G81"/>
  <c r="O74"/>
  <c r="N74"/>
  <c r="M74"/>
  <c r="L74"/>
  <c r="K74"/>
  <c r="J74"/>
  <c r="I74"/>
  <c r="H74"/>
  <c r="F74"/>
  <c r="E74"/>
  <c r="C74"/>
  <c r="O82"/>
  <c r="K82"/>
  <c r="N82"/>
  <c r="J82"/>
  <c r="E82"/>
  <c r="M82"/>
  <c r="I82"/>
  <c r="L82"/>
  <c r="H82"/>
  <c r="F82"/>
  <c r="D74"/>
  <c r="D82"/>
  <c r="G74"/>
  <c r="G82"/>
  <c r="O67"/>
  <c r="N67"/>
  <c r="M67"/>
  <c r="L67"/>
  <c r="K67"/>
  <c r="I67"/>
  <c r="H67"/>
  <c r="F67"/>
  <c r="E67"/>
  <c r="D67"/>
  <c r="C67"/>
  <c r="G67"/>
  <c r="O60"/>
  <c r="O68"/>
  <c r="N60"/>
  <c r="N68"/>
  <c r="M60"/>
  <c r="M68"/>
  <c r="L60"/>
  <c r="L68"/>
  <c r="K60"/>
  <c r="K68"/>
  <c r="J60"/>
  <c r="J68"/>
  <c r="I60"/>
  <c r="I68"/>
  <c r="H60"/>
  <c r="H68"/>
  <c r="F60"/>
  <c r="F68"/>
  <c r="E60"/>
  <c r="E68"/>
  <c r="D60"/>
  <c r="D68"/>
  <c r="C60"/>
  <c r="G60"/>
  <c r="O53"/>
  <c r="N53"/>
  <c r="M53"/>
  <c r="L53"/>
  <c r="K53"/>
  <c r="J53"/>
  <c r="I53"/>
  <c r="H53"/>
  <c r="G53"/>
  <c r="F53"/>
  <c r="E53"/>
  <c r="D53"/>
  <c r="O45"/>
  <c r="N45"/>
  <c r="M45"/>
  <c r="L45"/>
  <c r="K45"/>
  <c r="J45"/>
  <c r="I45"/>
  <c r="H45"/>
  <c r="G45"/>
  <c r="F45"/>
  <c r="D45"/>
  <c r="E45"/>
  <c r="D54"/>
  <c r="F54"/>
  <c r="G54"/>
  <c r="K54"/>
  <c r="O54"/>
  <c r="N54"/>
  <c r="H54"/>
  <c r="L54"/>
  <c r="E54"/>
  <c r="I54"/>
  <c r="M54"/>
  <c r="G68"/>
  <c r="J54"/>
  <c r="G38"/>
  <c r="O38"/>
  <c r="N38"/>
  <c r="M38"/>
  <c r="L38"/>
  <c r="K38"/>
  <c r="I38"/>
  <c r="H38"/>
  <c r="F38"/>
  <c r="E38"/>
  <c r="D38"/>
  <c r="C38"/>
  <c r="O31"/>
  <c r="O39"/>
  <c r="N31"/>
  <c r="N39"/>
  <c r="M31"/>
  <c r="M39"/>
  <c r="L31"/>
  <c r="L39"/>
  <c r="K31"/>
  <c r="K39"/>
  <c r="J31"/>
  <c r="J39"/>
  <c r="I31"/>
  <c r="I39"/>
  <c r="H31"/>
  <c r="H39"/>
  <c r="G31"/>
  <c r="G39"/>
  <c r="F31"/>
  <c r="F39"/>
  <c r="E31"/>
  <c r="E39"/>
  <c r="D31"/>
  <c r="D39"/>
  <c r="C31"/>
  <c r="O24"/>
  <c r="N24"/>
  <c r="M24"/>
  <c r="L24"/>
  <c r="K24"/>
  <c r="I24"/>
  <c r="H24"/>
  <c r="G24"/>
  <c r="F24"/>
  <c r="E24"/>
  <c r="D24"/>
  <c r="O17"/>
  <c r="N17"/>
  <c r="M17"/>
  <c r="L17"/>
  <c r="K17"/>
  <c r="J17"/>
  <c r="I17"/>
  <c r="H17"/>
  <c r="F17"/>
  <c r="E17"/>
  <c r="D17"/>
  <c r="C17"/>
  <c r="J25"/>
  <c r="N25"/>
  <c r="N152"/>
  <c r="E25"/>
  <c r="E152"/>
  <c r="D25"/>
  <c r="D152"/>
  <c r="H25"/>
  <c r="H152"/>
  <c r="L25"/>
  <c r="L152"/>
  <c r="G25"/>
  <c r="G152"/>
  <c r="K25"/>
  <c r="K152"/>
  <c r="O25"/>
  <c r="O152"/>
  <c r="F25"/>
  <c r="F152"/>
  <c r="I25"/>
  <c r="I152"/>
  <c r="M25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T165" authorId="0">
      <text/>
    </comment>
  </commentList>
</comments>
</file>

<file path=xl/sharedStrings.xml><?xml version="1.0" encoding="utf-8"?>
<sst xmlns="http://schemas.openxmlformats.org/spreadsheetml/2006/main" count="288" uniqueCount="144">
  <si>
    <t>в среднем за 10 дней</t>
  </si>
  <si>
    <t>итого за день</t>
  </si>
  <si>
    <t>завтрак (пятница)</t>
  </si>
  <si>
    <t>10 день</t>
  </si>
  <si>
    <t>завтрак (четверг)</t>
  </si>
  <si>
    <t>9 день</t>
  </si>
  <si>
    <t>завтрак (среда)</t>
  </si>
  <si>
    <t>8 день</t>
  </si>
  <si>
    <t>завтрак (вторник)</t>
  </si>
  <si>
    <t>7 день</t>
  </si>
  <si>
    <t>завтрак (понедельник)</t>
  </si>
  <si>
    <t>6 день</t>
  </si>
  <si>
    <t>5 день</t>
  </si>
  <si>
    <t>4 день</t>
  </si>
  <si>
    <t>3 день</t>
  </si>
  <si>
    <t xml:space="preserve"> </t>
  </si>
  <si>
    <t>2 день</t>
  </si>
  <si>
    <t>1 день</t>
  </si>
  <si>
    <t>Fе</t>
  </si>
  <si>
    <t>Мg</t>
  </si>
  <si>
    <t>Р</t>
  </si>
  <si>
    <t>Са</t>
  </si>
  <si>
    <t>Е</t>
  </si>
  <si>
    <t>А</t>
  </si>
  <si>
    <t>С</t>
  </si>
  <si>
    <t>В1</t>
  </si>
  <si>
    <t>ккал</t>
  </si>
  <si>
    <t>(г.)</t>
  </si>
  <si>
    <t>ценность,</t>
  </si>
  <si>
    <t>У</t>
  </si>
  <si>
    <t>Ж</t>
  </si>
  <si>
    <t xml:space="preserve"> Б</t>
  </si>
  <si>
    <t>порции</t>
  </si>
  <si>
    <t>минеральные в-ва,мг</t>
  </si>
  <si>
    <t>витамины, мг</t>
  </si>
  <si>
    <t>энергетич.</t>
  </si>
  <si>
    <t>пищевые вещества (г)</t>
  </si>
  <si>
    <t>масса</t>
  </si>
  <si>
    <t>наименование блюда</t>
  </si>
  <si>
    <t>№ рецеп.</t>
  </si>
  <si>
    <t>Тарногского муниципального района Вологодской области</t>
  </si>
  <si>
    <t>Утверждаю:</t>
  </si>
  <si>
    <t>итого завтрак</t>
  </si>
  <si>
    <t>итого обед</t>
  </si>
  <si>
    <t xml:space="preserve">(1)-Сборник технологических нормативов, рецептурных блюд и кулинарных изделий для школьных образовательных учреждений, школ- интернатов, детских домов и детских оздоровительных учреждений    ГОУ ВПО «Пермская государственная  медицинская академия» им. акад. Е.А. Вагнера Уральский региональный центр питания.  Пермь 2008 г.                                                                                                                                                                                            </t>
  </si>
  <si>
    <t>каша пшенная молочная</t>
  </si>
  <si>
    <t>300(1)</t>
  </si>
  <si>
    <t>чай с сахаром</t>
  </si>
  <si>
    <t>200</t>
  </si>
  <si>
    <t>55</t>
  </si>
  <si>
    <t>батон нарезной</t>
  </si>
  <si>
    <t>печенье ( в ассортименте)</t>
  </si>
  <si>
    <t>макароны отварные</t>
  </si>
  <si>
    <t>соус красный основной</t>
  </si>
  <si>
    <t>294(1)</t>
  </si>
  <si>
    <t>чай с лимоном</t>
  </si>
  <si>
    <t>х/завод</t>
  </si>
  <si>
    <t>хлеб ржаной</t>
  </si>
  <si>
    <t>40</t>
  </si>
  <si>
    <t>каша рисовая молочная жидкая</t>
  </si>
  <si>
    <t>сырники из творога с сгущ  молоком</t>
  </si>
  <si>
    <t>282(1)</t>
  </si>
  <si>
    <t xml:space="preserve">чай с сахаром </t>
  </si>
  <si>
    <t>пряники ( в ассортименте)</t>
  </si>
  <si>
    <t>500</t>
  </si>
  <si>
    <t>341 (2)</t>
  </si>
  <si>
    <t>котлета Пермская</t>
  </si>
  <si>
    <t>каша гречневая рассыпчатая</t>
  </si>
  <si>
    <t xml:space="preserve">каша "Дружба" </t>
  </si>
  <si>
    <t>вафли (в ассортименте)</t>
  </si>
  <si>
    <t>оладьи с джемом</t>
  </si>
  <si>
    <t>170</t>
  </si>
  <si>
    <t>хлеб ражаной</t>
  </si>
  <si>
    <t>каша гречневая вязкая на молоке</t>
  </si>
  <si>
    <t>печенье  ( в ассортименте)</t>
  </si>
  <si>
    <t xml:space="preserve">  </t>
  </si>
  <si>
    <t>каша манная жидкая</t>
  </si>
  <si>
    <t>каша овсяная из "Геркулеса" жидкая</t>
  </si>
  <si>
    <t>кофейный напиток с молоком</t>
  </si>
  <si>
    <t>523(2)</t>
  </si>
  <si>
    <t>блинчики с джемом</t>
  </si>
  <si>
    <t>суп молочный с макаронами</t>
  </si>
  <si>
    <t xml:space="preserve">картофельное пюре  </t>
  </si>
  <si>
    <t xml:space="preserve">   обед </t>
  </si>
  <si>
    <t xml:space="preserve">112 (1)  </t>
  </si>
  <si>
    <t>720</t>
  </si>
  <si>
    <t xml:space="preserve">компот из свежих яблок  </t>
  </si>
  <si>
    <t>730</t>
  </si>
  <si>
    <t xml:space="preserve">  обед </t>
  </si>
  <si>
    <t>700</t>
  </si>
  <si>
    <t>114(1)</t>
  </si>
  <si>
    <t>102(1)</t>
  </si>
  <si>
    <t>104(1)</t>
  </si>
  <si>
    <t>107(1)</t>
  </si>
  <si>
    <t>740</t>
  </si>
  <si>
    <t>109(1)</t>
  </si>
  <si>
    <t>286(1)</t>
  </si>
  <si>
    <t xml:space="preserve"> обед </t>
  </si>
  <si>
    <t>53(1)</t>
  </si>
  <si>
    <t xml:space="preserve">102(1) </t>
  </si>
  <si>
    <t xml:space="preserve">х/завод </t>
  </si>
  <si>
    <r>
      <t xml:space="preserve">(2)- Единый сборник технологических нормативов, рецептурных блюд и кулинарных изделий для детских садов, школ, школ - интернатов, детских домов, детских оздоровительных учреждений,учреждений профессионального образования, специализированных учреждений для несовершеннолетних,нуждающихся в социальной реабилиатации, лечебно -профилактических учреждений     Уральский региональный центр питания.(ИП Перевалов А.Я.)  Пермь 2021 г.                                                                                                                                                                                            
</t>
    </r>
    <r>
      <rPr>
        <b/>
        <sz val="10"/>
        <color indexed="8"/>
        <rFont val="Calibri"/>
        <family val="2"/>
        <charset val="204"/>
      </rPr>
      <t xml:space="preserve"> 
 </t>
    </r>
  </si>
  <si>
    <t>795</t>
  </si>
  <si>
    <t xml:space="preserve">заведующий БДОУ "Спасский </t>
  </si>
  <si>
    <t>детский сад"</t>
  </si>
  <si>
    <t>______________С.Н.Кузнецова</t>
  </si>
  <si>
    <t>бюджетного дошкольного образовательного учреждения</t>
  </si>
  <si>
    <t>"Спасский детский сад"</t>
  </si>
  <si>
    <t>217(1)</t>
  </si>
  <si>
    <t>фрикадельки из курицы</t>
  </si>
  <si>
    <t>227(1)</t>
  </si>
  <si>
    <t>155(1)</t>
  </si>
  <si>
    <t>219(1)</t>
  </si>
  <si>
    <t>265(1)</t>
  </si>
  <si>
    <t>327(1)</t>
  </si>
  <si>
    <t>269(1)</t>
  </si>
  <si>
    <t>какао с молоком</t>
  </si>
  <si>
    <t>гуляш из птицы</t>
  </si>
  <si>
    <t>рожки отварные</t>
  </si>
  <si>
    <t>компотиз плодов или ягод сушеных</t>
  </si>
  <si>
    <t>161(1)</t>
  </si>
  <si>
    <t>котлета или биточки рыбные</t>
  </si>
  <si>
    <t>241(1)</t>
  </si>
  <si>
    <t>114/87(2)</t>
  </si>
  <si>
    <t>47/87(2)</t>
  </si>
  <si>
    <t>35/87(2)</t>
  </si>
  <si>
    <t>45/87(2)</t>
  </si>
  <si>
    <t>44/87(2)</t>
  </si>
  <si>
    <t>37/87(2)</t>
  </si>
  <si>
    <t>98/87(2)</t>
  </si>
  <si>
    <t>суп молочный с крупой</t>
  </si>
  <si>
    <t>борщ с кап и карт со сметаной на кур.б</t>
  </si>
  <si>
    <t>суп с мак изд и картофелем на кур.б</t>
  </si>
  <si>
    <t>суп картофелный с крупой на кур.б</t>
  </si>
  <si>
    <t>суп из овощей со сметаной на кур б</t>
  </si>
  <si>
    <t>189(1)</t>
  </si>
  <si>
    <t>котлета , биточки из говядины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</si>
  <si>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</si>
  <si>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плов из отварной говядины</t>
  </si>
  <si>
    <t>193(1)</t>
  </si>
  <si>
    <t xml:space="preserve"> Десятидневное меню для обучающихся с  7 - 11 лет  ,ОВЗ </t>
  </si>
  <si>
    <t>суп картоф с бобовыми на кур.б</t>
  </si>
  <si>
    <t>борщ скап и карт со сметаной на кур.б</t>
  </si>
  <si>
    <t>свекольник со сметаной на кур.б.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</si>
</sst>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name val="Arial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20" fillId="0" borderId="0"/>
  </cellStyleXfs>
  <cellXfs count="93">
    <xf numFmtId="0" fontId="0" fillId="0" borderId="0" xfId="0"/>
    <xf numFmtId="0" fontId="2" fillId="0" borderId="0" xfId="0" applyFont="1"/>
    <xf numFmtId="2" fontId="3" fillId="0" borderId="0" xfId="0" applyNumberFormat="1" applyFont="1" applyBorder="1"/>
    <xf numFmtId="2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0" xfId="0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2" fontId="6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5" fillId="0" borderId="2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/>
    <xf numFmtId="0" fontId="8" fillId="0" borderId="4" xfId="0" applyFont="1" applyFill="1" applyBorder="1"/>
    <xf numFmtId="0" fontId="5" fillId="0" borderId="5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4" fillId="0" borderId="1" xfId="0" applyFont="1" applyBorder="1"/>
    <xf numFmtId="0" fontId="7" fillId="0" borderId="2" xfId="0" applyFont="1" applyBorder="1"/>
    <xf numFmtId="0" fontId="7" fillId="0" borderId="1" xfId="0" applyFont="1" applyBorder="1"/>
    <xf numFmtId="0" fontId="6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0" borderId="2" xfId="0" applyFont="1" applyBorder="1"/>
    <xf numFmtId="2" fontId="14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3" fillId="0" borderId="1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7" xfId="0" applyFont="1" applyBorder="1"/>
    <xf numFmtId="0" fontId="16" fillId="0" borderId="2" xfId="0" applyFont="1" applyBorder="1"/>
    <xf numFmtId="0" fontId="16" fillId="0" borderId="8" xfId="0" applyFont="1" applyBorder="1"/>
    <xf numFmtId="0" fontId="16" fillId="0" borderId="4" xfId="0" applyFont="1" applyBorder="1" applyAlignment="1">
      <alignment horizontal="center"/>
    </xf>
    <xf numFmtId="0" fontId="16" fillId="0" borderId="9" xfId="0" applyFont="1" applyFill="1" applyBorder="1"/>
    <xf numFmtId="0" fontId="16" fillId="0" borderId="6" xfId="0" applyFont="1" applyBorder="1"/>
    <xf numFmtId="0" fontId="16" fillId="0" borderId="5" xfId="0" applyFont="1" applyBorder="1"/>
    <xf numFmtId="0" fontId="16" fillId="0" borderId="10" xfId="0" applyFont="1" applyBorder="1"/>
    <xf numFmtId="0" fontId="16" fillId="0" borderId="5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7" fillId="0" borderId="0" xfId="0" applyFont="1"/>
    <xf numFmtId="49" fontId="3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1" fillId="0" borderId="12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6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5"/>
  <sheetViews>
    <sheetView tabSelected="1" zoomScale="120" zoomScaleNormal="120" workbookViewId="0">
      <selection activeCell="C146" sqref="C146"/>
    </sheetView>
  </sheetViews>
  <sheetFormatPr defaultColWidth="9.85546875" defaultRowHeight="15"/>
  <cols>
    <col min="1" max="1" width="8.7109375" customWidth="1"/>
    <col min="2" max="2" width="35.7109375" customWidth="1"/>
    <col min="3" max="3" width="9.85546875" customWidth="1"/>
    <col min="4" max="4" width="7.42578125" customWidth="1"/>
    <col min="5" max="5" width="8.42578125" customWidth="1"/>
    <col min="6" max="6" width="6.85546875" customWidth="1"/>
    <col min="7" max="7" width="10.42578125" customWidth="1"/>
    <col min="8" max="8" width="4.85546875" customWidth="1"/>
    <col min="9" max="9" width="6.140625" customWidth="1"/>
    <col min="10" max="10" width="4.85546875" customWidth="1"/>
    <col min="11" max="11" width="5.28515625" customWidth="1"/>
    <col min="12" max="12" width="6.7109375" customWidth="1"/>
    <col min="13" max="13" width="7.7109375" customWidth="1"/>
    <col min="14" max="14" width="7.28515625" customWidth="1"/>
    <col min="15" max="16" width="6.5703125" customWidth="1"/>
    <col min="17" max="17" width="5.140625" customWidth="1"/>
    <col min="18" max="18" width="3.85546875" customWidth="1"/>
    <col min="19" max="253" width="9.140625" customWidth="1"/>
    <col min="254" max="254" width="8.7109375" customWidth="1"/>
    <col min="255" max="255" width="35.7109375" customWidth="1"/>
  </cols>
  <sheetData>
    <row r="1" spans="1:16">
      <c r="A1" s="35"/>
      <c r="B1" s="35" t="s">
        <v>41</v>
      </c>
      <c r="C1" s="35"/>
      <c r="D1" s="35"/>
      <c r="E1" s="83"/>
      <c r="F1" s="83"/>
      <c r="G1" s="83"/>
      <c r="H1" s="83"/>
      <c r="I1" s="83"/>
      <c r="J1" s="35"/>
      <c r="K1" s="83"/>
      <c r="L1" s="83"/>
      <c r="M1" s="83"/>
      <c r="N1" s="83"/>
      <c r="O1" s="83"/>
      <c r="P1" s="40"/>
    </row>
    <row r="2" spans="1:16">
      <c r="A2" s="35"/>
      <c r="B2" s="35" t="s">
        <v>103</v>
      </c>
      <c r="C2" s="35"/>
      <c r="D2" s="35"/>
      <c r="E2" s="83"/>
      <c r="F2" s="83"/>
      <c r="G2" s="83"/>
      <c r="H2" s="83"/>
      <c r="I2" s="83"/>
      <c r="J2" s="35"/>
      <c r="K2" s="83"/>
      <c r="L2" s="83"/>
      <c r="M2" s="83"/>
      <c r="N2" s="83"/>
      <c r="O2" s="83"/>
      <c r="P2" s="40"/>
    </row>
    <row r="3" spans="1:16">
      <c r="A3" s="35"/>
      <c r="B3" s="35" t="s">
        <v>104</v>
      </c>
      <c r="C3" s="35"/>
      <c r="D3" s="35"/>
      <c r="E3" s="83"/>
      <c r="F3" s="83"/>
      <c r="G3" s="83"/>
      <c r="H3" s="83"/>
      <c r="I3" s="83"/>
      <c r="J3" s="35"/>
      <c r="K3" s="83"/>
      <c r="L3" s="83"/>
      <c r="M3" s="83"/>
      <c r="N3" s="83"/>
      <c r="O3" s="83"/>
      <c r="P3" s="40"/>
    </row>
    <row r="4" spans="1:16">
      <c r="A4" s="35"/>
      <c r="B4" s="83" t="s">
        <v>105</v>
      </c>
      <c r="C4" s="83"/>
      <c r="D4" s="35"/>
      <c r="E4" s="78"/>
      <c r="F4" s="78"/>
      <c r="G4" s="78"/>
      <c r="H4" s="78"/>
      <c r="I4" s="78"/>
      <c r="J4" s="35"/>
      <c r="K4" s="78"/>
      <c r="L4" s="78"/>
      <c r="M4" s="78"/>
      <c r="N4" s="78"/>
      <c r="O4" s="78"/>
      <c r="P4" s="39"/>
    </row>
    <row r="5" spans="1:16" ht="18">
      <c r="A5" s="88" t="s">
        <v>140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38"/>
    </row>
    <row r="6" spans="1:16" ht="15.75">
      <c r="A6" s="92" t="s">
        <v>106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37"/>
    </row>
    <row r="7" spans="1:16" ht="18">
      <c r="A7" s="79" t="s">
        <v>40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36"/>
    </row>
    <row r="8" spans="1:16" ht="18">
      <c r="A8" s="82" t="s">
        <v>107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36"/>
    </row>
    <row r="9" spans="1:16" ht="15" customHeight="1">
      <c r="A9" s="80" t="s">
        <v>39</v>
      </c>
      <c r="B9" s="80" t="s">
        <v>38</v>
      </c>
      <c r="C9" s="60" t="s">
        <v>37</v>
      </c>
      <c r="D9" s="61" t="s">
        <v>36</v>
      </c>
      <c r="E9" s="61"/>
      <c r="F9" s="62"/>
      <c r="G9" s="63" t="s">
        <v>35</v>
      </c>
      <c r="H9" s="89" t="s">
        <v>34</v>
      </c>
      <c r="I9" s="90"/>
      <c r="J9" s="90"/>
      <c r="K9" s="91"/>
      <c r="L9" s="89" t="s">
        <v>33</v>
      </c>
      <c r="M9" s="90"/>
      <c r="N9" s="90"/>
      <c r="O9" s="91"/>
      <c r="P9" s="41"/>
    </row>
    <row r="10" spans="1:16">
      <c r="A10" s="81"/>
      <c r="B10" s="81"/>
      <c r="C10" s="64" t="s">
        <v>32</v>
      </c>
      <c r="D10" s="80" t="s">
        <v>31</v>
      </c>
      <c r="E10" s="80" t="s">
        <v>30</v>
      </c>
      <c r="F10" s="80" t="s">
        <v>29</v>
      </c>
      <c r="G10" s="65" t="s">
        <v>28</v>
      </c>
      <c r="H10" s="63"/>
      <c r="I10" s="63"/>
      <c r="J10" s="63"/>
      <c r="K10" s="66"/>
      <c r="L10" s="66"/>
      <c r="M10" s="66"/>
      <c r="N10" s="66"/>
      <c r="O10" s="66"/>
      <c r="P10" s="6"/>
    </row>
    <row r="11" spans="1:16">
      <c r="A11" s="67"/>
      <c r="B11" s="68"/>
      <c r="C11" s="69" t="s">
        <v>27</v>
      </c>
      <c r="D11" s="87"/>
      <c r="E11" s="87"/>
      <c r="F11" s="87"/>
      <c r="G11" s="70" t="s">
        <v>26</v>
      </c>
      <c r="H11" s="70" t="s">
        <v>25</v>
      </c>
      <c r="I11" s="70" t="s">
        <v>24</v>
      </c>
      <c r="J11" s="70" t="s">
        <v>23</v>
      </c>
      <c r="K11" s="69" t="s">
        <v>22</v>
      </c>
      <c r="L11" s="69" t="s">
        <v>21</v>
      </c>
      <c r="M11" s="69" t="s">
        <v>20</v>
      </c>
      <c r="N11" s="69" t="s">
        <v>19</v>
      </c>
      <c r="O11" s="69" t="s">
        <v>18</v>
      </c>
      <c r="P11" s="41"/>
    </row>
    <row r="12" spans="1:16">
      <c r="A12" s="4" t="s">
        <v>17</v>
      </c>
      <c r="B12" s="4" t="s">
        <v>10</v>
      </c>
      <c r="C12" s="3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0"/>
    </row>
    <row r="13" spans="1:16" s="19" customFormat="1" ht="12.75">
      <c r="A13" s="15" t="s">
        <v>84</v>
      </c>
      <c r="B13" s="30" t="s">
        <v>45</v>
      </c>
      <c r="C13" s="16">
        <v>205</v>
      </c>
      <c r="D13" s="29">
        <v>6.04</v>
      </c>
      <c r="E13" s="15">
        <v>7.27</v>
      </c>
      <c r="F13" s="15">
        <v>34.29</v>
      </c>
      <c r="G13" s="15">
        <v>227.16</v>
      </c>
      <c r="H13" s="15">
        <v>0.21</v>
      </c>
      <c r="I13" s="15">
        <v>1.31</v>
      </c>
      <c r="J13" s="15">
        <v>0.05</v>
      </c>
      <c r="K13" s="15">
        <v>0.17</v>
      </c>
      <c r="L13" s="15">
        <v>133.11000000000001</v>
      </c>
      <c r="M13" s="15">
        <v>185.42</v>
      </c>
      <c r="N13" s="15">
        <v>47.34</v>
      </c>
      <c r="O13" s="15">
        <v>1.21</v>
      </c>
      <c r="P13" s="20"/>
    </row>
    <row r="14" spans="1:16">
      <c r="A14" s="12" t="s">
        <v>46</v>
      </c>
      <c r="B14" s="11" t="s">
        <v>47</v>
      </c>
      <c r="C14" s="13" t="s">
        <v>48</v>
      </c>
      <c r="D14" s="11">
        <v>0.12</v>
      </c>
      <c r="E14" s="11">
        <v>0</v>
      </c>
      <c r="F14" s="11">
        <v>12.04</v>
      </c>
      <c r="G14" s="11">
        <v>48.64</v>
      </c>
      <c r="H14" s="11">
        <v>0.04</v>
      </c>
      <c r="I14" s="11">
        <v>0</v>
      </c>
      <c r="J14" s="11">
        <v>0</v>
      </c>
      <c r="K14" s="11">
        <v>0</v>
      </c>
      <c r="L14" s="11">
        <v>3.45</v>
      </c>
      <c r="M14" s="11">
        <v>2</v>
      </c>
      <c r="N14" s="11">
        <v>1.5</v>
      </c>
      <c r="O14" s="11">
        <v>0.25</v>
      </c>
      <c r="P14" s="10"/>
    </row>
    <row r="15" spans="1:16">
      <c r="A15" s="12"/>
      <c r="B15" s="11" t="s">
        <v>51</v>
      </c>
      <c r="C15" s="13" t="s">
        <v>49</v>
      </c>
      <c r="D15" s="11">
        <v>3.41</v>
      </c>
      <c r="E15" s="11">
        <v>9.9</v>
      </c>
      <c r="F15" s="11">
        <v>37.78</v>
      </c>
      <c r="G15" s="11">
        <v>254.1</v>
      </c>
      <c r="H15" s="11">
        <v>0.03</v>
      </c>
      <c r="I15" s="11">
        <v>0</v>
      </c>
      <c r="J15" s="11">
        <v>5</v>
      </c>
      <c r="K15" s="11">
        <v>0.3</v>
      </c>
      <c r="L15" s="11">
        <v>37</v>
      </c>
      <c r="M15" s="11">
        <v>138</v>
      </c>
      <c r="N15" s="11">
        <v>33</v>
      </c>
      <c r="O15" s="11">
        <v>2.6</v>
      </c>
      <c r="P15" s="10"/>
    </row>
    <row r="16" spans="1:16" s="19" customFormat="1" ht="12.75">
      <c r="A16" s="7" t="s">
        <v>56</v>
      </c>
      <c r="B16" s="15" t="s">
        <v>50</v>
      </c>
      <c r="C16" s="16">
        <v>40</v>
      </c>
      <c r="D16" s="15">
        <v>3</v>
      </c>
      <c r="E16" s="15">
        <v>1.1599999999999999</v>
      </c>
      <c r="F16" s="15">
        <v>20.56</v>
      </c>
      <c r="G16" s="15">
        <v>104.4</v>
      </c>
      <c r="H16" s="15">
        <v>0.1</v>
      </c>
      <c r="I16" s="15">
        <v>0</v>
      </c>
      <c r="J16" s="15">
        <v>0</v>
      </c>
      <c r="K16" s="15">
        <v>0</v>
      </c>
      <c r="L16" s="15">
        <v>10.199999999999999</v>
      </c>
      <c r="M16" s="15">
        <v>0</v>
      </c>
      <c r="N16" s="15">
        <v>0</v>
      </c>
      <c r="O16" s="15">
        <v>0.2</v>
      </c>
      <c r="P16" s="20"/>
    </row>
    <row r="17" spans="1:16" s="19" customFormat="1" ht="12.75">
      <c r="A17" s="7"/>
      <c r="B17" s="4" t="s">
        <v>42</v>
      </c>
      <c r="C17" s="74">
        <f>C16+C15+C14+C13</f>
        <v>500</v>
      </c>
      <c r="D17" s="4">
        <f>D16+D15+D14+D13</f>
        <v>12.57</v>
      </c>
      <c r="E17" s="4">
        <f t="shared" ref="E17:O17" si="0">SUM(E13:E16)</f>
        <v>18.330000000000002</v>
      </c>
      <c r="F17" s="4">
        <f t="shared" si="0"/>
        <v>104.67</v>
      </c>
      <c r="G17" s="4">
        <f>SUM(G13:G16)</f>
        <v>634.29999999999995</v>
      </c>
      <c r="H17" s="4">
        <f t="shared" si="0"/>
        <v>0.38</v>
      </c>
      <c r="I17" s="4">
        <f t="shared" si="0"/>
        <v>1.31</v>
      </c>
      <c r="J17" s="4">
        <f t="shared" si="0"/>
        <v>5.05</v>
      </c>
      <c r="K17" s="4">
        <f t="shared" si="0"/>
        <v>0.47</v>
      </c>
      <c r="L17" s="4">
        <f t="shared" si="0"/>
        <v>183.76</v>
      </c>
      <c r="M17" s="4">
        <f t="shared" si="0"/>
        <v>325.41999999999996</v>
      </c>
      <c r="N17" s="4">
        <f t="shared" si="0"/>
        <v>81.84</v>
      </c>
      <c r="O17" s="4">
        <f t="shared" si="0"/>
        <v>4.2600000000000007</v>
      </c>
      <c r="P17" s="6"/>
    </row>
    <row r="18" spans="1:16">
      <c r="A18" s="12"/>
      <c r="B18" s="4" t="s">
        <v>83</v>
      </c>
      <c r="C18" s="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0"/>
    </row>
    <row r="19" spans="1:16">
      <c r="A19" s="12">
        <v>52</v>
      </c>
      <c r="B19" s="11" t="s">
        <v>130</v>
      </c>
      <c r="C19" s="7">
        <v>250</v>
      </c>
      <c r="D19" s="11">
        <v>6.18</v>
      </c>
      <c r="E19" s="11">
        <v>7.58</v>
      </c>
      <c r="F19" s="11">
        <v>23.28</v>
      </c>
      <c r="G19" s="11">
        <v>185.68</v>
      </c>
      <c r="H19" s="11">
        <v>0.45</v>
      </c>
      <c r="I19" s="11">
        <v>32.799999999999997</v>
      </c>
      <c r="J19" s="11">
        <v>0</v>
      </c>
      <c r="K19" s="11">
        <v>5</v>
      </c>
      <c r="L19" s="11">
        <v>79</v>
      </c>
      <c r="M19" s="11">
        <v>274</v>
      </c>
      <c r="N19" s="11">
        <v>108</v>
      </c>
      <c r="O19" s="11">
        <v>4.1500000000000004</v>
      </c>
      <c r="P19" s="20"/>
    </row>
    <row r="20" spans="1:16">
      <c r="A20" s="42" t="s">
        <v>108</v>
      </c>
      <c r="B20" s="44" t="s">
        <v>109</v>
      </c>
      <c r="C20" s="50">
        <v>100</v>
      </c>
      <c r="D20" s="43">
        <v>20</v>
      </c>
      <c r="E20" s="43">
        <v>18</v>
      </c>
      <c r="F20" s="43">
        <v>10.71</v>
      </c>
      <c r="G20" s="43">
        <v>284.27999999999997</v>
      </c>
      <c r="H20" s="43">
        <v>7.0000000000000007E-2</v>
      </c>
      <c r="I20" s="43">
        <v>0.6</v>
      </c>
      <c r="J20" s="43">
        <v>51</v>
      </c>
      <c r="K20" s="43">
        <v>0.9</v>
      </c>
      <c r="L20" s="43">
        <v>34</v>
      </c>
      <c r="M20" s="43">
        <v>128</v>
      </c>
      <c r="N20" s="43">
        <v>17</v>
      </c>
      <c r="O20" s="43">
        <v>1.27</v>
      </c>
      <c r="P20" s="20"/>
    </row>
    <row r="21" spans="1:16">
      <c r="A21" s="42" t="s">
        <v>110</v>
      </c>
      <c r="B21" s="44" t="s">
        <v>52</v>
      </c>
      <c r="C21" s="71">
        <v>180</v>
      </c>
      <c r="D21" s="43">
        <v>6.66</v>
      </c>
      <c r="E21" s="43">
        <v>5.94</v>
      </c>
      <c r="F21" s="43">
        <v>35.46</v>
      </c>
      <c r="G21" s="43">
        <v>221.4</v>
      </c>
      <c r="H21" s="43">
        <v>0.04</v>
      </c>
      <c r="I21" s="43">
        <v>0</v>
      </c>
      <c r="J21" s="43">
        <v>21</v>
      </c>
      <c r="K21" s="43">
        <v>0.5</v>
      </c>
      <c r="L21" s="43">
        <v>8</v>
      </c>
      <c r="M21" s="43">
        <v>30</v>
      </c>
      <c r="N21" s="43">
        <v>5</v>
      </c>
      <c r="O21" s="43">
        <v>0.7</v>
      </c>
      <c r="P21" s="14"/>
    </row>
    <row r="22" spans="1:16">
      <c r="A22" s="12" t="s">
        <v>61</v>
      </c>
      <c r="B22" s="11" t="s">
        <v>86</v>
      </c>
      <c r="C22" s="7">
        <v>200</v>
      </c>
      <c r="D22" s="11">
        <v>0.16</v>
      </c>
      <c r="E22" s="11">
        <v>0</v>
      </c>
      <c r="F22" s="11">
        <v>14.99</v>
      </c>
      <c r="G22" s="11">
        <v>60.64</v>
      </c>
      <c r="H22" s="11">
        <v>0</v>
      </c>
      <c r="I22" s="11">
        <v>10</v>
      </c>
      <c r="J22" s="11">
        <v>0.02</v>
      </c>
      <c r="K22" s="11">
        <v>0.2</v>
      </c>
      <c r="L22" s="11">
        <v>20.05</v>
      </c>
      <c r="M22" s="11">
        <v>15.6</v>
      </c>
      <c r="N22" s="11">
        <v>13.2</v>
      </c>
      <c r="O22" s="11">
        <v>1.65</v>
      </c>
    </row>
    <row r="23" spans="1:16">
      <c r="A23" s="12" t="s">
        <v>56</v>
      </c>
      <c r="B23" s="11" t="s">
        <v>57</v>
      </c>
      <c r="C23" s="13" t="s">
        <v>58</v>
      </c>
      <c r="D23" s="11">
        <v>2.64</v>
      </c>
      <c r="E23" s="11">
        <v>0.44</v>
      </c>
      <c r="F23" s="11">
        <v>16.399999999999999</v>
      </c>
      <c r="G23" s="11">
        <v>80</v>
      </c>
      <c r="H23" s="11">
        <v>0.2</v>
      </c>
      <c r="I23" s="11">
        <v>0</v>
      </c>
      <c r="J23" s="11">
        <v>0.2</v>
      </c>
      <c r="K23" s="11">
        <v>0</v>
      </c>
      <c r="L23" s="11">
        <v>14.5</v>
      </c>
      <c r="M23" s="11">
        <v>0</v>
      </c>
      <c r="N23" s="11">
        <v>0</v>
      </c>
      <c r="O23" s="11">
        <v>1.21</v>
      </c>
      <c r="P23" s="10"/>
    </row>
    <row r="24" spans="1:16" s="1" customFormat="1">
      <c r="A24" s="17"/>
      <c r="B24" s="4" t="s">
        <v>43</v>
      </c>
      <c r="C24" s="74" t="s">
        <v>85</v>
      </c>
      <c r="D24" s="4">
        <f t="shared" ref="D24:O24" si="1">SUM(D19:D23)</f>
        <v>35.64</v>
      </c>
      <c r="E24" s="4">
        <f t="shared" si="1"/>
        <v>31.96</v>
      </c>
      <c r="F24" s="4">
        <f t="shared" si="1"/>
        <v>100.84</v>
      </c>
      <c r="G24" s="4">
        <f t="shared" si="1"/>
        <v>832</v>
      </c>
      <c r="H24" s="4">
        <f t="shared" si="1"/>
        <v>0.76</v>
      </c>
      <c r="I24" s="4">
        <f t="shared" si="1"/>
        <v>43.4</v>
      </c>
      <c r="J24" s="4">
        <f t="shared" si="1"/>
        <v>72.22</v>
      </c>
      <c r="K24" s="4">
        <f t="shared" si="1"/>
        <v>6.6000000000000005</v>
      </c>
      <c r="L24" s="4">
        <f t="shared" si="1"/>
        <v>155.55000000000001</v>
      </c>
      <c r="M24" s="4">
        <f t="shared" si="1"/>
        <v>447.6</v>
      </c>
      <c r="N24" s="4">
        <f t="shared" si="1"/>
        <v>143.19999999999999</v>
      </c>
      <c r="O24" s="4">
        <f t="shared" si="1"/>
        <v>8.98</v>
      </c>
      <c r="P24" s="25"/>
    </row>
    <row r="25" spans="1:16">
      <c r="A25" s="28"/>
      <c r="B25" s="4" t="s">
        <v>1</v>
      </c>
      <c r="C25" s="22"/>
      <c r="D25" s="46">
        <f>D17+D24</f>
        <v>48.21</v>
      </c>
      <c r="E25" s="46">
        <f>E24+E17</f>
        <v>50.290000000000006</v>
      </c>
      <c r="F25" s="46">
        <f>F24+F17</f>
        <v>205.51</v>
      </c>
      <c r="G25" s="46">
        <f>G24+G17</f>
        <v>1466.3</v>
      </c>
      <c r="H25" s="46">
        <f t="shared" ref="H25:O25" si="2">H17+H24</f>
        <v>1.1400000000000001</v>
      </c>
      <c r="I25" s="46">
        <f t="shared" si="2"/>
        <v>44.71</v>
      </c>
      <c r="J25" s="46">
        <f t="shared" si="2"/>
        <v>77.27</v>
      </c>
      <c r="K25" s="46">
        <f t="shared" si="2"/>
        <v>7.07</v>
      </c>
      <c r="L25" s="46">
        <f t="shared" si="2"/>
        <v>339.31</v>
      </c>
      <c r="M25" s="46">
        <f t="shared" si="2"/>
        <v>773.02</v>
      </c>
      <c r="N25" s="46">
        <f t="shared" si="2"/>
        <v>225.04</v>
      </c>
      <c r="O25" s="46">
        <f t="shared" si="2"/>
        <v>13.240000000000002</v>
      </c>
    </row>
    <row r="26" spans="1:16" s="26" customFormat="1" ht="12.75">
      <c r="A26" s="4" t="s">
        <v>16</v>
      </c>
      <c r="B26" s="4" t="s">
        <v>8</v>
      </c>
      <c r="C26" s="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6"/>
    </row>
    <row r="27" spans="1:16">
      <c r="A27" s="15" t="s">
        <v>90</v>
      </c>
      <c r="B27" s="30" t="s">
        <v>59</v>
      </c>
      <c r="C27" s="16">
        <v>205</v>
      </c>
      <c r="D27" s="29">
        <v>5.12</v>
      </c>
      <c r="E27" s="15">
        <v>6.62</v>
      </c>
      <c r="F27" s="15">
        <v>32.61</v>
      </c>
      <c r="G27" s="15">
        <v>210.13</v>
      </c>
      <c r="H27" s="15">
        <v>7.0000000000000007E-2</v>
      </c>
      <c r="I27" s="15">
        <v>1.39</v>
      </c>
      <c r="J27" s="15">
        <v>0.05</v>
      </c>
      <c r="K27" s="15">
        <v>0.17</v>
      </c>
      <c r="L27" s="15">
        <v>131.85</v>
      </c>
      <c r="M27" s="15">
        <v>143.72999999999999</v>
      </c>
      <c r="N27" s="15">
        <v>30.36</v>
      </c>
      <c r="O27" s="15">
        <v>0.44</v>
      </c>
      <c r="P27" s="10"/>
    </row>
    <row r="28" spans="1:16">
      <c r="A28" s="12" t="s">
        <v>46</v>
      </c>
      <c r="B28" s="11" t="s">
        <v>47</v>
      </c>
      <c r="C28" s="13" t="s">
        <v>48</v>
      </c>
      <c r="D28" s="11">
        <v>0.12</v>
      </c>
      <c r="E28" s="11">
        <v>0</v>
      </c>
      <c r="F28" s="11">
        <v>12.04</v>
      </c>
      <c r="G28" s="11">
        <v>48.64</v>
      </c>
      <c r="H28" s="11">
        <v>0.04</v>
      </c>
      <c r="I28" s="11">
        <v>0</v>
      </c>
      <c r="J28" s="11">
        <v>0</v>
      </c>
      <c r="K28" s="11">
        <v>0</v>
      </c>
      <c r="L28" s="11">
        <v>3.45</v>
      </c>
      <c r="M28" s="11">
        <v>2</v>
      </c>
      <c r="N28" s="11">
        <v>1.5</v>
      </c>
      <c r="O28" s="11">
        <v>0.25</v>
      </c>
      <c r="P28" s="14"/>
    </row>
    <row r="29" spans="1:16">
      <c r="A29" s="17"/>
      <c r="B29" s="11"/>
      <c r="C29" s="13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4"/>
    </row>
    <row r="30" spans="1:16">
      <c r="A30" s="7" t="s">
        <v>56</v>
      </c>
      <c r="B30" s="15" t="s">
        <v>50</v>
      </c>
      <c r="C30" s="7">
        <v>40</v>
      </c>
      <c r="D30" s="27">
        <v>3</v>
      </c>
      <c r="E30" s="11">
        <v>1.1599999999999999</v>
      </c>
      <c r="F30" s="11">
        <v>20.56</v>
      </c>
      <c r="G30" s="11">
        <v>104.4</v>
      </c>
      <c r="H30" s="11">
        <v>0.1</v>
      </c>
      <c r="I30" s="11">
        <v>0</v>
      </c>
      <c r="J30" s="11">
        <v>0</v>
      </c>
      <c r="K30" s="11">
        <v>0</v>
      </c>
      <c r="L30" s="11">
        <v>10.199999999999999</v>
      </c>
      <c r="M30" s="11">
        <v>0</v>
      </c>
      <c r="N30" s="11">
        <v>0</v>
      </c>
      <c r="O30" s="11">
        <v>0.2</v>
      </c>
      <c r="P30" s="10"/>
    </row>
    <row r="31" spans="1:16">
      <c r="A31" s="7"/>
      <c r="B31" s="4" t="s">
        <v>42</v>
      </c>
      <c r="C31" s="24">
        <f>C27+C28+C29+C30</f>
        <v>445</v>
      </c>
      <c r="D31" s="47">
        <f t="shared" ref="D31:O31" si="3">SUM(D27:D30)</f>
        <v>8.24</v>
      </c>
      <c r="E31" s="48">
        <f t="shared" si="3"/>
        <v>7.78</v>
      </c>
      <c r="F31" s="48">
        <f t="shared" si="3"/>
        <v>65.209999999999994</v>
      </c>
      <c r="G31" s="48">
        <f t="shared" si="3"/>
        <v>363.16999999999996</v>
      </c>
      <c r="H31" s="48">
        <f t="shared" si="3"/>
        <v>0.21000000000000002</v>
      </c>
      <c r="I31" s="48">
        <f t="shared" si="3"/>
        <v>1.39</v>
      </c>
      <c r="J31" s="48">
        <f t="shared" si="3"/>
        <v>0.05</v>
      </c>
      <c r="K31" s="48">
        <f t="shared" si="3"/>
        <v>0.17</v>
      </c>
      <c r="L31" s="48">
        <f t="shared" si="3"/>
        <v>145.49999999999997</v>
      </c>
      <c r="M31" s="48">
        <f t="shared" si="3"/>
        <v>145.72999999999999</v>
      </c>
      <c r="N31" s="48">
        <f t="shared" si="3"/>
        <v>31.86</v>
      </c>
      <c r="O31" s="48">
        <f t="shared" si="3"/>
        <v>0.8899999999999999</v>
      </c>
      <c r="P31" s="10"/>
    </row>
    <row r="32" spans="1:16">
      <c r="A32" s="12"/>
      <c r="B32" s="4" t="s">
        <v>83</v>
      </c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0"/>
    </row>
    <row r="33" spans="1:17">
      <c r="A33" s="17" t="s">
        <v>124</v>
      </c>
      <c r="B33" s="15" t="s">
        <v>132</v>
      </c>
      <c r="C33" s="16">
        <v>250</v>
      </c>
      <c r="D33" s="15">
        <v>2.9</v>
      </c>
      <c r="E33" s="15">
        <v>4.88</v>
      </c>
      <c r="F33" s="15">
        <v>12.2</v>
      </c>
      <c r="G33" s="15">
        <v>78.2</v>
      </c>
      <c r="H33" s="15">
        <v>0.27</v>
      </c>
      <c r="I33" s="15">
        <v>15.2</v>
      </c>
      <c r="J33" s="15">
        <v>8.5</v>
      </c>
      <c r="K33" s="15">
        <v>7.8</v>
      </c>
      <c r="L33" s="15">
        <v>64</v>
      </c>
      <c r="M33" s="15">
        <v>18.7</v>
      </c>
      <c r="N33" s="15">
        <v>68</v>
      </c>
      <c r="O33" s="15">
        <v>3.26</v>
      </c>
      <c r="P33" s="10"/>
    </row>
    <row r="34" spans="1:17">
      <c r="A34" s="19" t="s">
        <v>111</v>
      </c>
      <c r="B34" s="19" t="s">
        <v>60</v>
      </c>
      <c r="C34" s="51">
        <v>170</v>
      </c>
      <c r="D34" s="19">
        <v>23.7</v>
      </c>
      <c r="E34" s="19">
        <v>7.95</v>
      </c>
      <c r="F34" s="19">
        <v>26.85</v>
      </c>
      <c r="G34" s="19">
        <v>392.4</v>
      </c>
      <c r="H34" s="19">
        <v>0.11</v>
      </c>
      <c r="I34" s="19">
        <v>1</v>
      </c>
      <c r="J34" s="19">
        <v>75</v>
      </c>
      <c r="K34" s="19">
        <v>1.25</v>
      </c>
      <c r="L34" s="19">
        <v>174</v>
      </c>
      <c r="M34" s="19">
        <v>302</v>
      </c>
      <c r="N34" s="19">
        <v>45</v>
      </c>
      <c r="O34" s="19">
        <v>1.18</v>
      </c>
      <c r="P34" s="33" t="s">
        <v>15</v>
      </c>
      <c r="Q34" s="33" t="s">
        <v>15</v>
      </c>
    </row>
    <row r="35" spans="1:17">
      <c r="A35" s="12" t="s">
        <v>54</v>
      </c>
      <c r="B35" s="11" t="s">
        <v>55</v>
      </c>
      <c r="C35" s="13" t="s">
        <v>48</v>
      </c>
      <c r="D35" s="11">
        <v>7.0000000000000007E-2</v>
      </c>
      <c r="E35" s="11">
        <v>0.01</v>
      </c>
      <c r="F35" s="11">
        <v>15.31</v>
      </c>
      <c r="G35" s="11">
        <v>61.62</v>
      </c>
      <c r="H35" s="11">
        <v>0</v>
      </c>
      <c r="I35" s="11">
        <v>2.8</v>
      </c>
      <c r="J35" s="11">
        <v>0</v>
      </c>
      <c r="K35" s="11">
        <v>0.01</v>
      </c>
      <c r="L35" s="11">
        <v>6.25</v>
      </c>
      <c r="M35" s="11">
        <v>3.54</v>
      </c>
      <c r="N35" s="11">
        <v>2.34</v>
      </c>
      <c r="O35" s="11">
        <v>0.28999999999999998</v>
      </c>
      <c r="P35" s="10"/>
    </row>
    <row r="36" spans="1:17" s="19" customFormat="1">
      <c r="A36" s="17" t="s">
        <v>15</v>
      </c>
      <c r="B36" s="15" t="s">
        <v>74</v>
      </c>
      <c r="C36" s="16">
        <v>55</v>
      </c>
      <c r="D36" s="11">
        <v>3.41</v>
      </c>
      <c r="E36" s="11">
        <v>9.9</v>
      </c>
      <c r="F36" s="11">
        <v>37.78</v>
      </c>
      <c r="G36" s="11">
        <v>254.1</v>
      </c>
      <c r="H36" s="11">
        <v>0.03</v>
      </c>
      <c r="I36" s="11">
        <v>0</v>
      </c>
      <c r="J36" s="11">
        <v>5</v>
      </c>
      <c r="K36" s="11">
        <v>0.3</v>
      </c>
      <c r="L36" s="11">
        <v>37</v>
      </c>
      <c r="M36" s="11">
        <v>138</v>
      </c>
      <c r="N36" s="11">
        <v>33</v>
      </c>
      <c r="O36" s="11">
        <v>2.6</v>
      </c>
      <c r="P36" s="14"/>
    </row>
    <row r="37" spans="1:17">
      <c r="A37" s="7" t="s">
        <v>56</v>
      </c>
      <c r="B37" s="9" t="s">
        <v>57</v>
      </c>
      <c r="C37" s="7">
        <v>40</v>
      </c>
      <c r="D37" s="7">
        <v>2.64</v>
      </c>
      <c r="E37" s="7">
        <v>0.44</v>
      </c>
      <c r="F37" s="7">
        <v>16.399999999999999</v>
      </c>
      <c r="G37" s="8">
        <v>80</v>
      </c>
      <c r="H37" s="7">
        <v>0.2</v>
      </c>
      <c r="I37" s="7">
        <v>0</v>
      </c>
      <c r="J37" s="7">
        <v>0.2</v>
      </c>
      <c r="K37" s="7">
        <v>0</v>
      </c>
      <c r="L37" s="7">
        <v>14.5</v>
      </c>
      <c r="M37" s="7">
        <v>0</v>
      </c>
      <c r="N37" s="7">
        <v>0</v>
      </c>
      <c r="O37" s="7">
        <v>1.21</v>
      </c>
    </row>
    <row r="38" spans="1:17">
      <c r="A38" s="12"/>
      <c r="B38" s="4" t="s">
        <v>43</v>
      </c>
      <c r="C38" s="24">
        <f>C33+C34+C35+C36+C37</f>
        <v>715</v>
      </c>
      <c r="D38" s="32">
        <f>D33+D34+D35+D36+D37</f>
        <v>32.72</v>
      </c>
      <c r="E38" s="4">
        <f>E33+E34+E35+E36+E37</f>
        <v>23.180000000000003</v>
      </c>
      <c r="F38" s="4">
        <f>F33+F34+F35+F36+F37</f>
        <v>108.53999999999999</v>
      </c>
      <c r="G38" s="3">
        <f>SUM(G33:G37)</f>
        <v>866.31999999999994</v>
      </c>
      <c r="H38" s="4">
        <f>SUM(H33:H37)</f>
        <v>0.6100000000000001</v>
      </c>
      <c r="I38" s="4">
        <f t="shared" ref="I38:O38" si="4">I33+I34+I35+I36+I37</f>
        <v>19</v>
      </c>
      <c r="J38" s="4">
        <f t="shared" si="4"/>
        <v>88.7</v>
      </c>
      <c r="K38" s="4">
        <f t="shared" si="4"/>
        <v>9.3600000000000012</v>
      </c>
      <c r="L38" s="4">
        <f t="shared" si="4"/>
        <v>295.75</v>
      </c>
      <c r="M38" s="4">
        <f t="shared" si="4"/>
        <v>462.24</v>
      </c>
      <c r="N38" s="4">
        <f t="shared" si="4"/>
        <v>148.34</v>
      </c>
      <c r="O38" s="4">
        <f t="shared" si="4"/>
        <v>8.5399999999999991</v>
      </c>
    </row>
    <row r="39" spans="1:17">
      <c r="A39" s="12"/>
      <c r="B39" s="4" t="s">
        <v>1</v>
      </c>
      <c r="C39" s="7"/>
      <c r="D39" s="52">
        <f t="shared" ref="D39:O39" si="5">D31+D38</f>
        <v>40.96</v>
      </c>
      <c r="E39" s="46">
        <f t="shared" si="5"/>
        <v>30.960000000000004</v>
      </c>
      <c r="F39" s="46">
        <f t="shared" si="5"/>
        <v>173.75</v>
      </c>
      <c r="G39" s="53">
        <f t="shared" si="5"/>
        <v>1229.4899999999998</v>
      </c>
      <c r="H39" s="46">
        <f t="shared" si="5"/>
        <v>0.82000000000000006</v>
      </c>
      <c r="I39" s="46">
        <f t="shared" si="5"/>
        <v>20.39</v>
      </c>
      <c r="J39" s="46">
        <f t="shared" si="5"/>
        <v>88.75</v>
      </c>
      <c r="K39" s="46">
        <f t="shared" si="5"/>
        <v>9.5300000000000011</v>
      </c>
      <c r="L39" s="46">
        <f t="shared" si="5"/>
        <v>441.25</v>
      </c>
      <c r="M39" s="46">
        <f t="shared" si="5"/>
        <v>607.97</v>
      </c>
      <c r="N39" s="46">
        <f t="shared" si="5"/>
        <v>180.2</v>
      </c>
      <c r="O39" s="46">
        <f t="shared" si="5"/>
        <v>9.43</v>
      </c>
      <c r="P39" s="6"/>
    </row>
    <row r="40" spans="1:17">
      <c r="A40" s="4" t="s">
        <v>14</v>
      </c>
      <c r="B40" s="4" t="s">
        <v>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6"/>
    </row>
    <row r="41" spans="1:17" s="26" customFormat="1" ht="12.75">
      <c r="A41" s="17" t="s">
        <v>93</v>
      </c>
      <c r="B41" s="9" t="s">
        <v>76</v>
      </c>
      <c r="C41" s="16">
        <v>205</v>
      </c>
      <c r="D41" s="17">
        <v>6.2</v>
      </c>
      <c r="E41" s="17">
        <v>8.0500000000000007</v>
      </c>
      <c r="F41" s="17">
        <v>31.09</v>
      </c>
      <c r="G41" s="21">
        <v>222.02</v>
      </c>
      <c r="H41" s="17">
        <v>0.09</v>
      </c>
      <c r="I41" s="17">
        <v>1.38</v>
      </c>
      <c r="J41" s="17">
        <v>0.05</v>
      </c>
      <c r="K41" s="17">
        <v>0.52</v>
      </c>
      <c r="L41" s="17">
        <v>134.72</v>
      </c>
      <c r="M41" s="17">
        <v>123.25</v>
      </c>
      <c r="N41" s="17">
        <v>20.45</v>
      </c>
      <c r="O41" s="17">
        <v>0.44</v>
      </c>
      <c r="P41" s="6"/>
    </row>
    <row r="42" spans="1:17" s="1" customFormat="1">
      <c r="A42" s="15" t="s">
        <v>46</v>
      </c>
      <c r="B42" s="15" t="s">
        <v>62</v>
      </c>
      <c r="C42" s="16">
        <v>200</v>
      </c>
      <c r="D42" s="15">
        <v>0.12</v>
      </c>
      <c r="E42" s="15">
        <v>0</v>
      </c>
      <c r="F42" s="15">
        <v>12.04</v>
      </c>
      <c r="G42" s="15">
        <v>48.64</v>
      </c>
      <c r="H42" s="15">
        <v>0</v>
      </c>
      <c r="I42" s="15">
        <v>0</v>
      </c>
      <c r="J42" s="15">
        <v>0</v>
      </c>
      <c r="K42" s="15">
        <v>0</v>
      </c>
      <c r="L42" s="15">
        <v>3.45</v>
      </c>
      <c r="M42" s="15">
        <v>2</v>
      </c>
      <c r="N42" s="15">
        <v>1.5</v>
      </c>
      <c r="O42" s="15">
        <v>0.25</v>
      </c>
      <c r="P42" s="14"/>
    </row>
    <row r="43" spans="1:17" s="19" customFormat="1" ht="12.75">
      <c r="A43" s="17"/>
      <c r="B43" s="15" t="s">
        <v>63</v>
      </c>
      <c r="C43" s="16">
        <v>55</v>
      </c>
      <c r="D43" s="29">
        <v>3.25</v>
      </c>
      <c r="E43" s="15">
        <v>2.86</v>
      </c>
      <c r="F43" s="15">
        <v>41.25</v>
      </c>
      <c r="G43" s="15">
        <v>201.3</v>
      </c>
      <c r="H43" s="15">
        <v>0.08</v>
      </c>
      <c r="I43" s="15">
        <v>0</v>
      </c>
      <c r="J43" s="15">
        <v>6</v>
      </c>
      <c r="K43" s="15">
        <v>4.7</v>
      </c>
      <c r="L43" s="15">
        <v>11</v>
      </c>
      <c r="M43" s="15">
        <v>50</v>
      </c>
      <c r="N43" s="15">
        <v>9</v>
      </c>
      <c r="O43" s="15">
        <v>0.8</v>
      </c>
      <c r="P43" s="20"/>
    </row>
    <row r="44" spans="1:17" s="19" customFormat="1" ht="12.75">
      <c r="A44" s="7" t="s">
        <v>56</v>
      </c>
      <c r="B44" s="15" t="s">
        <v>50</v>
      </c>
      <c r="C44" s="7">
        <v>40</v>
      </c>
      <c r="D44" s="27">
        <v>3</v>
      </c>
      <c r="E44" s="11">
        <v>1.1599999999999999</v>
      </c>
      <c r="F44" s="11">
        <v>20.56</v>
      </c>
      <c r="G44" s="11">
        <v>104.4</v>
      </c>
      <c r="H44" s="11">
        <v>0.1</v>
      </c>
      <c r="I44" s="11">
        <v>0</v>
      </c>
      <c r="J44" s="11">
        <v>0</v>
      </c>
      <c r="K44" s="11">
        <v>0</v>
      </c>
      <c r="L44" s="11">
        <v>10.199999999999999</v>
      </c>
      <c r="M44" s="11">
        <v>0</v>
      </c>
      <c r="N44" s="11">
        <v>0</v>
      </c>
      <c r="O44" s="11">
        <v>0.2</v>
      </c>
      <c r="P44" s="20"/>
    </row>
    <row r="45" spans="1:17">
      <c r="A45" s="7"/>
      <c r="B45" s="4" t="s">
        <v>42</v>
      </c>
      <c r="C45" s="75" t="s">
        <v>64</v>
      </c>
      <c r="D45" s="47">
        <f t="shared" ref="D45:O45" si="6">SUM(D41:D44)</f>
        <v>12.57</v>
      </c>
      <c r="E45" s="48">
        <f t="shared" si="6"/>
        <v>12.07</v>
      </c>
      <c r="F45" s="48">
        <f t="shared" si="6"/>
        <v>104.94</v>
      </c>
      <c r="G45" s="48">
        <f t="shared" si="6"/>
        <v>576.36</v>
      </c>
      <c r="H45" s="48">
        <f t="shared" si="6"/>
        <v>0.27</v>
      </c>
      <c r="I45" s="48">
        <f t="shared" si="6"/>
        <v>1.38</v>
      </c>
      <c r="J45" s="48">
        <f t="shared" si="6"/>
        <v>6.05</v>
      </c>
      <c r="K45" s="48">
        <f t="shared" si="6"/>
        <v>5.2200000000000006</v>
      </c>
      <c r="L45" s="48">
        <f t="shared" si="6"/>
        <v>159.36999999999998</v>
      </c>
      <c r="M45" s="48">
        <f t="shared" si="6"/>
        <v>175.25</v>
      </c>
      <c r="N45" s="48">
        <f t="shared" si="6"/>
        <v>30.95</v>
      </c>
      <c r="O45" s="48">
        <f t="shared" si="6"/>
        <v>1.69</v>
      </c>
    </row>
    <row r="46" spans="1:17">
      <c r="A46" s="17"/>
      <c r="B46" s="4" t="s">
        <v>83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7" s="1" customFormat="1">
      <c r="A47" s="73" t="s">
        <v>125</v>
      </c>
      <c r="B47" s="19" t="s">
        <v>131</v>
      </c>
      <c r="C47" s="51">
        <v>260</v>
      </c>
      <c r="D47" s="19">
        <v>2.08</v>
      </c>
      <c r="E47" s="19">
        <v>5.93</v>
      </c>
      <c r="F47" s="19">
        <v>7.27</v>
      </c>
      <c r="G47" s="19">
        <v>73.3</v>
      </c>
      <c r="H47" s="19">
        <v>0.17</v>
      </c>
      <c r="I47" s="19">
        <v>32</v>
      </c>
      <c r="J47" s="19">
        <v>0</v>
      </c>
      <c r="K47" s="19">
        <v>9.4</v>
      </c>
      <c r="L47" s="19">
        <v>147</v>
      </c>
      <c r="M47" s="19">
        <v>196</v>
      </c>
      <c r="N47" s="19">
        <v>93</v>
      </c>
      <c r="O47" s="19">
        <v>4.41</v>
      </c>
      <c r="P47" s="14"/>
    </row>
    <row r="48" spans="1:17" s="19" customFormat="1">
      <c r="A48" s="12" t="s">
        <v>65</v>
      </c>
      <c r="B48" s="11" t="s">
        <v>66</v>
      </c>
      <c r="C48" s="7">
        <v>100</v>
      </c>
      <c r="D48" s="11">
        <v>16</v>
      </c>
      <c r="E48" s="11">
        <v>15.5</v>
      </c>
      <c r="F48" s="11">
        <v>12</v>
      </c>
      <c r="G48" s="11">
        <v>253</v>
      </c>
      <c r="H48" s="11">
        <v>0.14000000000000001</v>
      </c>
      <c r="I48" s="11">
        <v>0</v>
      </c>
      <c r="J48" s="11">
        <v>47</v>
      </c>
      <c r="K48" s="11">
        <v>1.4</v>
      </c>
      <c r="L48" s="11">
        <v>50</v>
      </c>
      <c r="M48" s="11">
        <v>170</v>
      </c>
      <c r="N48" s="11">
        <v>23</v>
      </c>
      <c r="O48" s="11">
        <v>2.75</v>
      </c>
      <c r="P48"/>
    </row>
    <row r="49" spans="1:16" s="19" customFormat="1">
      <c r="A49" s="72" t="s">
        <v>112</v>
      </c>
      <c r="B49" s="44" t="s">
        <v>67</v>
      </c>
      <c r="C49" s="45">
        <v>180</v>
      </c>
      <c r="D49" s="44">
        <v>10.210000000000001</v>
      </c>
      <c r="E49" s="44">
        <v>7.63</v>
      </c>
      <c r="F49" s="44">
        <v>45.24</v>
      </c>
      <c r="G49" s="44">
        <v>290.60000000000002</v>
      </c>
      <c r="H49" s="44">
        <v>0.24</v>
      </c>
      <c r="I49" s="44">
        <v>0</v>
      </c>
      <c r="J49" s="44">
        <v>27.69</v>
      </c>
      <c r="K49" s="44">
        <v>0.73</v>
      </c>
      <c r="L49" s="44">
        <v>19.21</v>
      </c>
      <c r="M49" s="44">
        <v>242.83</v>
      </c>
      <c r="N49" s="44">
        <v>161.47999999999999</v>
      </c>
      <c r="O49" s="44">
        <v>5.43</v>
      </c>
      <c r="P49"/>
    </row>
    <row r="50" spans="1:16" s="19" customFormat="1">
      <c r="A50" s="42" t="s">
        <v>113</v>
      </c>
      <c r="B50" s="44" t="s">
        <v>53</v>
      </c>
      <c r="C50" s="45">
        <v>30</v>
      </c>
      <c r="D50" s="43">
        <v>0.6</v>
      </c>
      <c r="E50" s="43">
        <v>0.78</v>
      </c>
      <c r="F50" s="43">
        <v>1.86</v>
      </c>
      <c r="G50" s="43">
        <v>16.89</v>
      </c>
      <c r="H50" s="43">
        <v>0.5</v>
      </c>
      <c r="I50" s="43">
        <v>0.8</v>
      </c>
      <c r="J50" s="43">
        <v>0</v>
      </c>
      <c r="K50" s="43">
        <v>1.9</v>
      </c>
      <c r="L50" s="43">
        <v>68.06</v>
      </c>
      <c r="M50" s="43">
        <v>100.44</v>
      </c>
      <c r="N50" s="43">
        <v>32.58</v>
      </c>
      <c r="O50" s="43">
        <v>0.12</v>
      </c>
      <c r="P50"/>
    </row>
    <row r="51" spans="1:16">
      <c r="A51" s="12" t="s">
        <v>61</v>
      </c>
      <c r="B51" s="11" t="s">
        <v>86</v>
      </c>
      <c r="C51" s="7">
        <v>200</v>
      </c>
      <c r="D51" s="11">
        <v>0.16</v>
      </c>
      <c r="E51" s="11">
        <v>0</v>
      </c>
      <c r="F51" s="11">
        <v>14.99</v>
      </c>
      <c r="G51" s="11">
        <v>60.64</v>
      </c>
      <c r="H51" s="11">
        <v>0</v>
      </c>
      <c r="I51" s="11">
        <v>10</v>
      </c>
      <c r="J51" s="11">
        <v>0.02</v>
      </c>
      <c r="K51" s="11">
        <v>0.2</v>
      </c>
      <c r="L51" s="11">
        <v>20.05</v>
      </c>
      <c r="M51" s="11">
        <v>15.6</v>
      </c>
      <c r="N51" s="11">
        <v>13.2</v>
      </c>
      <c r="O51" s="11">
        <v>1.65</v>
      </c>
    </row>
    <row r="52" spans="1:16">
      <c r="A52" s="12" t="s">
        <v>56</v>
      </c>
      <c r="B52" s="15" t="s">
        <v>57</v>
      </c>
      <c r="C52" s="16">
        <v>40</v>
      </c>
      <c r="D52" s="15">
        <v>2.64</v>
      </c>
      <c r="E52" s="15">
        <v>0.44</v>
      </c>
      <c r="F52" s="15">
        <v>16.399999999999999</v>
      </c>
      <c r="G52" s="15">
        <v>80</v>
      </c>
      <c r="H52" s="15">
        <v>0.2</v>
      </c>
      <c r="I52" s="15">
        <v>0</v>
      </c>
      <c r="J52" s="15">
        <v>0.2</v>
      </c>
      <c r="K52" s="15">
        <v>0</v>
      </c>
      <c r="L52" s="15">
        <v>14.52</v>
      </c>
      <c r="M52" s="15">
        <v>0</v>
      </c>
      <c r="N52" s="15">
        <v>0</v>
      </c>
      <c r="O52" s="15">
        <v>1.21</v>
      </c>
    </row>
    <row r="53" spans="1:16" s="1" customFormat="1">
      <c r="A53" s="15"/>
      <c r="B53" s="4" t="s">
        <v>43</v>
      </c>
      <c r="C53" s="75" t="s">
        <v>87</v>
      </c>
      <c r="D53" s="32">
        <f>SUM(D47:D52)</f>
        <v>31.69</v>
      </c>
      <c r="E53" s="4">
        <f>SUM(E47:E52)</f>
        <v>30.28</v>
      </c>
      <c r="F53" s="4">
        <f t="shared" ref="F53:O53" si="7">F47+F48+F49+F50+F51+F52</f>
        <v>97.759999999999991</v>
      </c>
      <c r="G53" s="3">
        <f t="shared" si="7"/>
        <v>774.43000000000006</v>
      </c>
      <c r="H53" s="4">
        <f t="shared" si="7"/>
        <v>1.25</v>
      </c>
      <c r="I53" s="4">
        <f t="shared" si="7"/>
        <v>42.8</v>
      </c>
      <c r="J53" s="4">
        <f t="shared" si="7"/>
        <v>74.91</v>
      </c>
      <c r="K53" s="4">
        <f t="shared" si="7"/>
        <v>13.63</v>
      </c>
      <c r="L53" s="4">
        <f t="shared" si="7"/>
        <v>318.83999999999997</v>
      </c>
      <c r="M53" s="4">
        <f t="shared" si="7"/>
        <v>724.87</v>
      </c>
      <c r="N53" s="4">
        <f t="shared" si="7"/>
        <v>323.26</v>
      </c>
      <c r="O53" s="4">
        <f t="shared" si="7"/>
        <v>15.57</v>
      </c>
      <c r="P53" s="25"/>
    </row>
    <row r="54" spans="1:16" s="1" customFormat="1">
      <c r="A54" s="15"/>
      <c r="B54" s="4" t="s">
        <v>1</v>
      </c>
      <c r="C54" s="54"/>
      <c r="D54" s="55">
        <f>D45+D53</f>
        <v>44.260000000000005</v>
      </c>
      <c r="E54" s="55">
        <f t="shared" ref="E54:O54" si="8">E53+E45</f>
        <v>42.35</v>
      </c>
      <c r="F54" s="55">
        <f t="shared" si="8"/>
        <v>202.7</v>
      </c>
      <c r="G54" s="56">
        <f t="shared" si="8"/>
        <v>1350.79</v>
      </c>
      <c r="H54" s="55">
        <f t="shared" si="8"/>
        <v>1.52</v>
      </c>
      <c r="I54" s="55">
        <f t="shared" si="8"/>
        <v>44.18</v>
      </c>
      <c r="J54" s="55">
        <f t="shared" si="8"/>
        <v>80.959999999999994</v>
      </c>
      <c r="K54" s="55">
        <f t="shared" si="8"/>
        <v>18.850000000000001</v>
      </c>
      <c r="L54" s="55">
        <f t="shared" si="8"/>
        <v>478.20999999999992</v>
      </c>
      <c r="M54" s="55">
        <f t="shared" si="8"/>
        <v>900.12</v>
      </c>
      <c r="N54" s="55">
        <f t="shared" si="8"/>
        <v>354.21</v>
      </c>
      <c r="O54" s="55">
        <f t="shared" si="8"/>
        <v>17.260000000000002</v>
      </c>
      <c r="P54" s="31"/>
    </row>
    <row r="55" spans="1:16" s="1" customFormat="1">
      <c r="A55" s="4" t="s">
        <v>13</v>
      </c>
      <c r="B55" s="4" t="s">
        <v>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57"/>
    </row>
    <row r="56" spans="1:16" s="1" customFormat="1">
      <c r="A56" s="16" t="s">
        <v>91</v>
      </c>
      <c r="B56" s="9" t="s">
        <v>68</v>
      </c>
      <c r="C56" s="16">
        <v>205</v>
      </c>
      <c r="D56" s="16">
        <v>6.55</v>
      </c>
      <c r="E56" s="16">
        <v>8.33</v>
      </c>
      <c r="F56" s="16">
        <v>35.090000000000003</v>
      </c>
      <c r="G56" s="21">
        <v>241.11</v>
      </c>
      <c r="H56" s="16">
        <v>7.0000000000000007E-2</v>
      </c>
      <c r="I56" s="16">
        <v>0.3</v>
      </c>
      <c r="J56" s="16">
        <v>0.03</v>
      </c>
      <c r="K56" s="16">
        <v>0.14000000000000001</v>
      </c>
      <c r="L56" s="16">
        <v>65.22</v>
      </c>
      <c r="M56" s="16">
        <v>94.41</v>
      </c>
      <c r="N56" s="16">
        <v>23.62</v>
      </c>
      <c r="O56" s="16">
        <v>0.52</v>
      </c>
      <c r="P56" s="14"/>
    </row>
    <row r="57" spans="1:16" s="1" customFormat="1">
      <c r="A57" s="12" t="s">
        <v>46</v>
      </c>
      <c r="B57" s="11" t="s">
        <v>47</v>
      </c>
      <c r="C57" s="7">
        <v>200</v>
      </c>
      <c r="D57" s="11">
        <v>0.12</v>
      </c>
      <c r="E57" s="11">
        <v>0</v>
      </c>
      <c r="F57" s="11">
        <v>12.04</v>
      </c>
      <c r="G57" s="11">
        <v>48.64</v>
      </c>
      <c r="H57" s="11">
        <v>0</v>
      </c>
      <c r="I57" s="11">
        <v>0</v>
      </c>
      <c r="J57" s="11">
        <v>0</v>
      </c>
      <c r="K57" s="11">
        <v>0</v>
      </c>
      <c r="L57" s="11">
        <v>3.45</v>
      </c>
      <c r="M57" s="11">
        <v>2</v>
      </c>
      <c r="N57" s="11">
        <v>1.5</v>
      </c>
      <c r="O57" s="11">
        <v>0.25</v>
      </c>
      <c r="P57" s="25"/>
    </row>
    <row r="58" spans="1:16" s="19" customFormat="1">
      <c r="A58" s="17" t="s">
        <v>15</v>
      </c>
      <c r="B58" s="15" t="s">
        <v>74</v>
      </c>
      <c r="C58" s="16">
        <v>55</v>
      </c>
      <c r="D58" s="11">
        <v>3.41</v>
      </c>
      <c r="E58" s="11">
        <v>9.9</v>
      </c>
      <c r="F58" s="11">
        <v>37.78</v>
      </c>
      <c r="G58" s="11">
        <v>254.1</v>
      </c>
      <c r="H58" s="11">
        <v>0.03</v>
      </c>
      <c r="I58" s="11">
        <v>0</v>
      </c>
      <c r="J58" s="11">
        <v>5</v>
      </c>
      <c r="K58" s="11">
        <v>0.3</v>
      </c>
      <c r="L58" s="11">
        <v>37</v>
      </c>
      <c r="M58" s="11">
        <v>138</v>
      </c>
      <c r="N58" s="11">
        <v>33</v>
      </c>
      <c r="O58" s="11">
        <v>2.6</v>
      </c>
      <c r="P58" s="14"/>
    </row>
    <row r="59" spans="1:16" s="1" customFormat="1">
      <c r="A59" s="7" t="s">
        <v>56</v>
      </c>
      <c r="B59" s="15" t="s">
        <v>50</v>
      </c>
      <c r="C59" s="7">
        <v>40</v>
      </c>
      <c r="D59" s="27">
        <v>3</v>
      </c>
      <c r="E59" s="11">
        <v>1.1599999999999999</v>
      </c>
      <c r="F59" s="11">
        <v>20.56</v>
      </c>
      <c r="G59" s="11">
        <v>104.4</v>
      </c>
      <c r="H59" s="11">
        <v>0.1</v>
      </c>
      <c r="I59" s="11">
        <v>0</v>
      </c>
      <c r="J59" s="11">
        <v>0</v>
      </c>
      <c r="K59" s="11">
        <v>0</v>
      </c>
      <c r="L59" s="11">
        <v>10.199999999999999</v>
      </c>
      <c r="M59" s="11">
        <v>0</v>
      </c>
      <c r="N59" s="11">
        <v>0</v>
      </c>
      <c r="O59" s="11">
        <v>0.2</v>
      </c>
      <c r="P59" s="14"/>
    </row>
    <row r="60" spans="1:16">
      <c r="A60" s="7"/>
      <c r="B60" s="4" t="s">
        <v>42</v>
      </c>
      <c r="C60" s="24">
        <f t="shared" ref="C60:O60" si="9">SUM(C56:C59)</f>
        <v>500</v>
      </c>
      <c r="D60" s="47">
        <f t="shared" si="9"/>
        <v>13.08</v>
      </c>
      <c r="E60" s="48">
        <f t="shared" si="9"/>
        <v>19.39</v>
      </c>
      <c r="F60" s="48">
        <f t="shared" si="9"/>
        <v>105.47</v>
      </c>
      <c r="G60" s="76">
        <f t="shared" si="9"/>
        <v>648.25</v>
      </c>
      <c r="H60" s="48">
        <f t="shared" si="9"/>
        <v>0.2</v>
      </c>
      <c r="I60" s="48">
        <f t="shared" si="9"/>
        <v>0.3</v>
      </c>
      <c r="J60" s="48">
        <f t="shared" si="9"/>
        <v>5.03</v>
      </c>
      <c r="K60" s="48">
        <f t="shared" si="9"/>
        <v>0.44</v>
      </c>
      <c r="L60" s="48">
        <f t="shared" si="9"/>
        <v>115.87</v>
      </c>
      <c r="M60" s="48">
        <f t="shared" si="9"/>
        <v>234.41</v>
      </c>
      <c r="N60" s="48">
        <f t="shared" si="9"/>
        <v>58.120000000000005</v>
      </c>
      <c r="O60" s="48">
        <f t="shared" si="9"/>
        <v>3.5700000000000003</v>
      </c>
    </row>
    <row r="61" spans="1:16">
      <c r="A61" s="5"/>
      <c r="B61" s="4" t="s">
        <v>88</v>
      </c>
      <c r="C61" s="18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1"/>
    </row>
    <row r="62" spans="1:16">
      <c r="A62" s="12" t="s">
        <v>126</v>
      </c>
      <c r="B62" s="11" t="s">
        <v>141</v>
      </c>
      <c r="C62" s="7">
        <v>250</v>
      </c>
      <c r="D62" s="15">
        <v>6.3</v>
      </c>
      <c r="E62" s="15">
        <v>3.57</v>
      </c>
      <c r="F62" s="15">
        <v>14.6</v>
      </c>
      <c r="G62" s="15">
        <v>92.6</v>
      </c>
      <c r="H62" s="15">
        <v>0.65</v>
      </c>
      <c r="I62" s="15">
        <v>19</v>
      </c>
      <c r="J62" s="15">
        <v>70</v>
      </c>
      <c r="K62" s="15">
        <v>1</v>
      </c>
      <c r="L62" s="15">
        <v>141.30000000000001</v>
      </c>
      <c r="M62" s="15">
        <v>357</v>
      </c>
      <c r="N62" s="15">
        <v>137.5</v>
      </c>
      <c r="O62" s="15">
        <v>8.11</v>
      </c>
      <c r="P62" s="10"/>
    </row>
    <row r="63" spans="1:16" s="1" customFormat="1">
      <c r="A63" s="12" t="s">
        <v>114</v>
      </c>
      <c r="B63" s="11" t="s">
        <v>70</v>
      </c>
      <c r="C63" s="13" t="s">
        <v>71</v>
      </c>
      <c r="D63" s="11">
        <v>12</v>
      </c>
      <c r="E63" s="11">
        <v>15</v>
      </c>
      <c r="F63" s="11">
        <v>60.6</v>
      </c>
      <c r="G63" s="11">
        <v>429</v>
      </c>
      <c r="H63" s="11">
        <v>0.17</v>
      </c>
      <c r="I63" s="11">
        <v>0.6</v>
      </c>
      <c r="J63" s="11">
        <v>64</v>
      </c>
      <c r="K63" s="11">
        <v>3.4</v>
      </c>
      <c r="L63" s="11">
        <v>117</v>
      </c>
      <c r="M63" s="11">
        <v>156</v>
      </c>
      <c r="N63" s="11">
        <v>25</v>
      </c>
      <c r="O63" s="11">
        <v>1.3</v>
      </c>
      <c r="P63" s="14"/>
    </row>
    <row r="64" spans="1:16">
      <c r="A64" s="12" t="s">
        <v>115</v>
      </c>
      <c r="B64" s="11" t="s">
        <v>116</v>
      </c>
      <c r="C64" s="7">
        <v>200</v>
      </c>
      <c r="D64" s="11">
        <v>3.77</v>
      </c>
      <c r="E64" s="11">
        <v>3.93</v>
      </c>
      <c r="F64" s="11">
        <v>25.95</v>
      </c>
      <c r="G64" s="11">
        <v>153.91999999999999</v>
      </c>
      <c r="H64" s="11">
        <v>0</v>
      </c>
      <c r="I64" s="11">
        <v>0.1</v>
      </c>
      <c r="J64" s="11">
        <v>0</v>
      </c>
      <c r="K64" s="11">
        <v>0.1</v>
      </c>
      <c r="L64" s="11">
        <v>16.399999999999999</v>
      </c>
      <c r="M64" s="11">
        <v>10.7</v>
      </c>
      <c r="N64" s="11">
        <v>4.3</v>
      </c>
      <c r="O64" s="11">
        <v>0.9</v>
      </c>
      <c r="P64" s="10"/>
    </row>
    <row r="65" spans="1:16" s="1" customFormat="1">
      <c r="A65" s="17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4"/>
    </row>
    <row r="66" spans="1:16" s="1" customFormat="1">
      <c r="A66" s="12" t="s">
        <v>56</v>
      </c>
      <c r="B66" s="11" t="s">
        <v>72</v>
      </c>
      <c r="C66" s="13" t="s">
        <v>58</v>
      </c>
      <c r="D66" s="11">
        <v>2.64</v>
      </c>
      <c r="E66" s="11">
        <v>0.44</v>
      </c>
      <c r="F66" s="11">
        <v>16.399999999999999</v>
      </c>
      <c r="G66" s="11">
        <v>80</v>
      </c>
      <c r="H66" s="11">
        <v>0.2</v>
      </c>
      <c r="I66" s="11">
        <v>0</v>
      </c>
      <c r="J66" s="11">
        <v>0.2</v>
      </c>
      <c r="K66" s="11">
        <v>0</v>
      </c>
      <c r="L66" s="11">
        <v>14.52</v>
      </c>
      <c r="M66" s="11">
        <v>0</v>
      </c>
      <c r="N66" s="11">
        <v>0</v>
      </c>
      <c r="O66" s="11">
        <v>1.21</v>
      </c>
      <c r="P66" s="25"/>
    </row>
    <row r="67" spans="1:16" s="1" customFormat="1">
      <c r="A67" s="16"/>
      <c r="B67" s="4" t="s">
        <v>43</v>
      </c>
      <c r="C67" s="75">
        <f>C66+C65+C64+C63+C62</f>
        <v>660</v>
      </c>
      <c r="D67" s="32">
        <f t="shared" ref="D67:O67" si="10">SUM(D62:D66)</f>
        <v>24.71</v>
      </c>
      <c r="E67" s="4">
        <f t="shared" si="10"/>
        <v>22.94</v>
      </c>
      <c r="F67" s="4">
        <f t="shared" si="10"/>
        <v>117.55000000000001</v>
      </c>
      <c r="G67" s="3">
        <f t="shared" si="10"/>
        <v>755.52</v>
      </c>
      <c r="H67" s="4">
        <f t="shared" si="10"/>
        <v>1.02</v>
      </c>
      <c r="I67" s="4">
        <f t="shared" si="10"/>
        <v>19.700000000000003</v>
      </c>
      <c r="J67" s="4">
        <f t="shared" si="10"/>
        <v>134.19999999999999</v>
      </c>
      <c r="K67" s="4">
        <f t="shared" si="10"/>
        <v>4.5</v>
      </c>
      <c r="L67" s="4">
        <f t="shared" si="10"/>
        <v>289.21999999999997</v>
      </c>
      <c r="M67" s="4">
        <f t="shared" si="10"/>
        <v>523.70000000000005</v>
      </c>
      <c r="N67" s="4">
        <f t="shared" si="10"/>
        <v>166.8</v>
      </c>
      <c r="O67" s="4">
        <f t="shared" si="10"/>
        <v>11.52</v>
      </c>
      <c r="P67" s="25"/>
    </row>
    <row r="68" spans="1:16" s="1" customFormat="1">
      <c r="A68" s="15"/>
      <c r="B68" s="4" t="s">
        <v>1</v>
      </c>
      <c r="C68" s="16"/>
      <c r="D68" s="46">
        <f t="shared" ref="D68:O68" si="11">D67+D60</f>
        <v>37.79</v>
      </c>
      <c r="E68" s="46">
        <f t="shared" si="11"/>
        <v>42.33</v>
      </c>
      <c r="F68" s="46">
        <f t="shared" si="11"/>
        <v>223.02</v>
      </c>
      <c r="G68" s="53">
        <f t="shared" si="11"/>
        <v>1403.77</v>
      </c>
      <c r="H68" s="46">
        <f t="shared" si="11"/>
        <v>1.22</v>
      </c>
      <c r="I68" s="46">
        <f t="shared" si="11"/>
        <v>20.000000000000004</v>
      </c>
      <c r="J68" s="46">
        <f t="shared" si="11"/>
        <v>139.22999999999999</v>
      </c>
      <c r="K68" s="46">
        <f t="shared" si="11"/>
        <v>4.9400000000000004</v>
      </c>
      <c r="L68" s="46">
        <f t="shared" si="11"/>
        <v>405.09</v>
      </c>
      <c r="M68" s="46">
        <f t="shared" si="11"/>
        <v>758.11</v>
      </c>
      <c r="N68" s="46">
        <f t="shared" si="11"/>
        <v>224.92000000000002</v>
      </c>
      <c r="O68" s="46">
        <f t="shared" si="11"/>
        <v>15.09</v>
      </c>
      <c r="P68" s="25"/>
    </row>
    <row r="69" spans="1:16" s="1" customFormat="1">
      <c r="A69" s="4" t="s">
        <v>12</v>
      </c>
      <c r="B69" s="4" t="s">
        <v>2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58"/>
    </row>
    <row r="70" spans="1:16" s="1" customFormat="1">
      <c r="A70" s="17" t="s">
        <v>92</v>
      </c>
      <c r="B70" s="15" t="s">
        <v>73</v>
      </c>
      <c r="C70" s="16">
        <v>205</v>
      </c>
      <c r="D70" s="15">
        <v>7.94</v>
      </c>
      <c r="E70" s="15">
        <v>8.2100000000000009</v>
      </c>
      <c r="F70" s="15">
        <v>35.130000000000003</v>
      </c>
      <c r="G70" s="15">
        <v>246.17</v>
      </c>
      <c r="H70" s="15">
        <v>0.22</v>
      </c>
      <c r="I70" s="15">
        <v>1.73</v>
      </c>
      <c r="J70" s="15">
        <v>0.05</v>
      </c>
      <c r="K70" s="15">
        <v>0.28999999999999998</v>
      </c>
      <c r="L70" s="15">
        <v>168.95</v>
      </c>
      <c r="M70" s="15">
        <v>222.4</v>
      </c>
      <c r="N70" s="15">
        <v>78.650000000000006</v>
      </c>
      <c r="O70" s="15">
        <v>2.12</v>
      </c>
      <c r="P70" s="14"/>
    </row>
    <row r="71" spans="1:16" s="1" customFormat="1">
      <c r="A71" s="17" t="s">
        <v>46</v>
      </c>
      <c r="B71" s="15" t="s">
        <v>47</v>
      </c>
      <c r="C71" s="16">
        <v>200</v>
      </c>
      <c r="D71" s="15">
        <v>0.12</v>
      </c>
      <c r="E71" s="15">
        <v>0</v>
      </c>
      <c r="F71" s="15">
        <v>12.04</v>
      </c>
      <c r="G71" s="15">
        <v>48.64</v>
      </c>
      <c r="H71" s="15">
        <v>0</v>
      </c>
      <c r="I71" s="15">
        <v>0</v>
      </c>
      <c r="J71" s="15">
        <v>0</v>
      </c>
      <c r="K71" s="15">
        <v>0</v>
      </c>
      <c r="L71" s="15">
        <v>3.45</v>
      </c>
      <c r="M71" s="15">
        <v>2</v>
      </c>
      <c r="N71" s="15">
        <v>1.5</v>
      </c>
      <c r="O71" s="15">
        <v>0.25</v>
      </c>
    </row>
    <row r="72" spans="1:16" s="19" customFormat="1">
      <c r="A72" s="17" t="s">
        <v>15</v>
      </c>
      <c r="B72" s="15" t="s">
        <v>74</v>
      </c>
      <c r="C72" s="16">
        <v>55</v>
      </c>
      <c r="D72" s="11">
        <v>3.41</v>
      </c>
      <c r="E72" s="11">
        <v>9.9</v>
      </c>
      <c r="F72" s="11">
        <v>37.78</v>
      </c>
      <c r="G72" s="11">
        <v>254.1</v>
      </c>
      <c r="H72" s="11">
        <v>0.03</v>
      </c>
      <c r="I72" s="11">
        <v>0</v>
      </c>
      <c r="J72" s="11">
        <v>5</v>
      </c>
      <c r="K72" s="11">
        <v>0.3</v>
      </c>
      <c r="L72" s="11">
        <v>37</v>
      </c>
      <c r="M72" s="11">
        <v>138</v>
      </c>
      <c r="N72" s="11">
        <v>33</v>
      </c>
      <c r="O72" s="11">
        <v>2.6</v>
      </c>
      <c r="P72" s="14"/>
    </row>
    <row r="73" spans="1:16" s="19" customFormat="1">
      <c r="A73" s="7" t="s">
        <v>56</v>
      </c>
      <c r="B73" s="15" t="s">
        <v>50</v>
      </c>
      <c r="C73" s="7">
        <v>40</v>
      </c>
      <c r="D73" s="27">
        <v>3</v>
      </c>
      <c r="E73" s="11">
        <v>1.1599999999999999</v>
      </c>
      <c r="F73" s="11">
        <v>20.56</v>
      </c>
      <c r="G73" s="11">
        <v>104.4</v>
      </c>
      <c r="H73" s="11">
        <v>0.1</v>
      </c>
      <c r="I73" s="11">
        <v>0</v>
      </c>
      <c r="J73" s="11">
        <v>0</v>
      </c>
      <c r="K73" s="11">
        <v>0</v>
      </c>
      <c r="L73" s="11">
        <v>10.199999999999999</v>
      </c>
      <c r="M73" s="11">
        <v>0</v>
      </c>
      <c r="N73" s="11">
        <v>0</v>
      </c>
      <c r="O73" s="11">
        <v>0.2</v>
      </c>
      <c r="P73" s="14"/>
    </row>
    <row r="74" spans="1:16">
      <c r="A74" s="7"/>
      <c r="B74" s="4" t="s">
        <v>42</v>
      </c>
      <c r="C74" s="24">
        <f t="shared" ref="C74:O74" si="12">SUM(C70:C73)</f>
        <v>500</v>
      </c>
      <c r="D74" s="47">
        <f t="shared" si="12"/>
        <v>14.47</v>
      </c>
      <c r="E74" s="48">
        <f t="shared" si="12"/>
        <v>19.27</v>
      </c>
      <c r="F74" s="48">
        <f t="shared" si="12"/>
        <v>105.51</v>
      </c>
      <c r="G74" s="76">
        <f t="shared" si="12"/>
        <v>653.30999999999995</v>
      </c>
      <c r="H74" s="48">
        <f t="shared" si="12"/>
        <v>0.35</v>
      </c>
      <c r="I74" s="48">
        <f t="shared" si="12"/>
        <v>1.73</v>
      </c>
      <c r="J74" s="48">
        <f t="shared" si="12"/>
        <v>5.05</v>
      </c>
      <c r="K74" s="48">
        <f t="shared" si="12"/>
        <v>0.59</v>
      </c>
      <c r="L74" s="48">
        <f t="shared" si="12"/>
        <v>219.59999999999997</v>
      </c>
      <c r="M74" s="48">
        <f t="shared" si="12"/>
        <v>362.4</v>
      </c>
      <c r="N74" s="48">
        <f t="shared" si="12"/>
        <v>113.15</v>
      </c>
      <c r="O74" s="48">
        <f t="shared" si="12"/>
        <v>5.1700000000000008</v>
      </c>
      <c r="P74" s="10"/>
    </row>
    <row r="75" spans="1:16">
      <c r="A75" s="5"/>
      <c r="B75" s="4" t="s">
        <v>83</v>
      </c>
      <c r="C75" s="18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1"/>
      <c r="P75" s="10"/>
    </row>
    <row r="76" spans="1:16">
      <c r="A76" s="12" t="s">
        <v>123</v>
      </c>
      <c r="B76" s="11" t="s">
        <v>133</v>
      </c>
      <c r="C76" s="7">
        <v>200</v>
      </c>
      <c r="D76" s="11">
        <v>11.1</v>
      </c>
      <c r="E76" s="11">
        <v>14.1</v>
      </c>
      <c r="F76" s="11">
        <v>39.200000000000003</v>
      </c>
      <c r="G76" s="11">
        <v>328</v>
      </c>
      <c r="H76" s="11">
        <v>0.45</v>
      </c>
      <c r="I76" s="11">
        <v>32.799999999999997</v>
      </c>
      <c r="J76" s="11">
        <v>0</v>
      </c>
      <c r="K76" s="11">
        <v>5</v>
      </c>
      <c r="L76" s="11">
        <v>79</v>
      </c>
      <c r="M76" s="11">
        <v>274</v>
      </c>
      <c r="N76" s="11">
        <v>108</v>
      </c>
      <c r="O76" s="11">
        <v>4.1500000000000004</v>
      </c>
      <c r="P76" s="20"/>
    </row>
    <row r="77" spans="1:16">
      <c r="A77" s="17">
        <v>11</v>
      </c>
      <c r="B77" s="15" t="s">
        <v>117</v>
      </c>
      <c r="C77" s="16">
        <v>70</v>
      </c>
      <c r="D77" s="15">
        <v>12</v>
      </c>
      <c r="E77" s="15">
        <v>11</v>
      </c>
      <c r="F77" s="15">
        <v>5</v>
      </c>
      <c r="G77" s="15">
        <v>177</v>
      </c>
      <c r="H77" s="15">
        <v>0.16</v>
      </c>
      <c r="I77" s="15">
        <v>8.3000000000000007</v>
      </c>
      <c r="J77" s="15">
        <v>68</v>
      </c>
      <c r="K77" s="15">
        <v>0.72</v>
      </c>
      <c r="L77" s="15">
        <v>36</v>
      </c>
      <c r="M77" s="15">
        <v>229</v>
      </c>
      <c r="N77" s="15">
        <v>47</v>
      </c>
      <c r="O77" s="15">
        <v>2.6</v>
      </c>
      <c r="P77" s="10"/>
    </row>
    <row r="78" spans="1:16">
      <c r="A78" s="12" t="s">
        <v>122</v>
      </c>
      <c r="B78" s="11" t="s">
        <v>82</v>
      </c>
      <c r="C78" s="7">
        <v>200</v>
      </c>
      <c r="D78" s="11">
        <v>5.4</v>
      </c>
      <c r="E78" s="11">
        <v>8</v>
      </c>
      <c r="F78" s="11">
        <v>11.6</v>
      </c>
      <c r="G78" s="11">
        <v>213.94</v>
      </c>
      <c r="H78" s="11">
        <v>0.16</v>
      </c>
      <c r="I78" s="11">
        <v>4.8</v>
      </c>
      <c r="J78" s="11">
        <v>40</v>
      </c>
      <c r="K78" s="11">
        <v>0.2</v>
      </c>
      <c r="L78" s="11">
        <v>50</v>
      </c>
      <c r="M78" s="11">
        <v>98</v>
      </c>
      <c r="N78" s="11">
        <v>32</v>
      </c>
      <c r="O78" s="11">
        <v>1.1000000000000001</v>
      </c>
      <c r="P78" s="10"/>
    </row>
    <row r="79" spans="1:16">
      <c r="A79" s="12" t="s">
        <v>61</v>
      </c>
      <c r="B79" s="11" t="s">
        <v>86</v>
      </c>
      <c r="C79" s="7">
        <v>200</v>
      </c>
      <c r="D79" s="11">
        <v>0.56000000000000005</v>
      </c>
      <c r="E79" s="11">
        <v>0</v>
      </c>
      <c r="F79" s="11">
        <v>27.89</v>
      </c>
      <c r="G79" s="11">
        <v>113.79</v>
      </c>
      <c r="H79" s="11">
        <v>0</v>
      </c>
      <c r="I79" s="11">
        <v>10</v>
      </c>
      <c r="J79" s="11">
        <v>0.02</v>
      </c>
      <c r="K79" s="11">
        <v>0.2</v>
      </c>
      <c r="L79" s="11">
        <v>20.05</v>
      </c>
      <c r="M79" s="11">
        <v>15.6</v>
      </c>
      <c r="N79" s="11">
        <v>13.2</v>
      </c>
      <c r="O79" s="11">
        <v>1.65</v>
      </c>
    </row>
    <row r="80" spans="1:16" s="1" customFormat="1">
      <c r="A80" s="12" t="s">
        <v>56</v>
      </c>
      <c r="B80" s="11" t="s">
        <v>72</v>
      </c>
      <c r="C80" s="13" t="s">
        <v>58</v>
      </c>
      <c r="D80" s="11">
        <v>2.64</v>
      </c>
      <c r="E80" s="11">
        <v>0.44</v>
      </c>
      <c r="F80" s="11">
        <v>16.399999999999999</v>
      </c>
      <c r="G80" s="11">
        <v>80</v>
      </c>
      <c r="H80" s="11">
        <v>0.2</v>
      </c>
      <c r="I80" s="11">
        <v>0</v>
      </c>
      <c r="J80" s="11">
        <v>0.2</v>
      </c>
      <c r="K80" s="11">
        <v>0</v>
      </c>
      <c r="L80" s="11">
        <v>14.52</v>
      </c>
      <c r="M80" s="11">
        <v>0</v>
      </c>
      <c r="N80" s="11">
        <v>0</v>
      </c>
      <c r="O80" s="11">
        <v>1.21</v>
      </c>
      <c r="P80" s="14"/>
    </row>
    <row r="81" spans="1:16">
      <c r="A81" s="15"/>
      <c r="B81" s="4" t="s">
        <v>43</v>
      </c>
      <c r="C81" s="74" t="s">
        <v>89</v>
      </c>
      <c r="D81" s="4">
        <f t="shared" ref="D81:O81" si="13">SUM(D76:D80)</f>
        <v>31.7</v>
      </c>
      <c r="E81" s="4">
        <f t="shared" si="13"/>
        <v>33.54</v>
      </c>
      <c r="F81" s="4">
        <f t="shared" si="13"/>
        <v>100.09</v>
      </c>
      <c r="G81" s="3">
        <f t="shared" si="13"/>
        <v>912.73</v>
      </c>
      <c r="H81" s="4">
        <f t="shared" si="13"/>
        <v>0.97</v>
      </c>
      <c r="I81" s="4">
        <f t="shared" si="13"/>
        <v>55.899999999999991</v>
      </c>
      <c r="J81" s="4">
        <f t="shared" si="13"/>
        <v>108.22</v>
      </c>
      <c r="K81" s="4">
        <f t="shared" si="13"/>
        <v>6.12</v>
      </c>
      <c r="L81" s="4">
        <f t="shared" si="13"/>
        <v>199.57000000000002</v>
      </c>
      <c r="M81" s="4">
        <f t="shared" si="13"/>
        <v>616.6</v>
      </c>
      <c r="N81" s="4">
        <f t="shared" si="13"/>
        <v>200.2</v>
      </c>
      <c r="O81" s="4">
        <f t="shared" si="13"/>
        <v>10.71</v>
      </c>
      <c r="P81" s="10"/>
    </row>
    <row r="82" spans="1:16">
      <c r="A82" s="15"/>
      <c r="B82" s="4" t="s">
        <v>1</v>
      </c>
      <c r="C82" s="16"/>
      <c r="D82" s="46">
        <f t="shared" ref="D82:O82" si="14">D81+D74</f>
        <v>46.17</v>
      </c>
      <c r="E82" s="46">
        <f t="shared" si="14"/>
        <v>52.81</v>
      </c>
      <c r="F82" s="46">
        <f t="shared" si="14"/>
        <v>205.60000000000002</v>
      </c>
      <c r="G82" s="53">
        <f t="shared" si="14"/>
        <v>1566.04</v>
      </c>
      <c r="H82" s="46">
        <f t="shared" si="14"/>
        <v>1.3199999999999998</v>
      </c>
      <c r="I82" s="46">
        <f t="shared" si="14"/>
        <v>57.629999999999988</v>
      </c>
      <c r="J82" s="46">
        <f t="shared" si="14"/>
        <v>113.27</v>
      </c>
      <c r="K82" s="46">
        <f t="shared" si="14"/>
        <v>6.71</v>
      </c>
      <c r="L82" s="46">
        <f t="shared" si="14"/>
        <v>419.16999999999996</v>
      </c>
      <c r="M82" s="46">
        <f t="shared" si="14"/>
        <v>979</v>
      </c>
      <c r="N82" s="46">
        <f t="shared" si="14"/>
        <v>313.35000000000002</v>
      </c>
      <c r="O82" s="46">
        <f t="shared" si="14"/>
        <v>15.880000000000003</v>
      </c>
      <c r="P82" s="10"/>
    </row>
    <row r="83" spans="1:16" s="1" customFormat="1">
      <c r="A83" s="4" t="s">
        <v>11</v>
      </c>
      <c r="B83" s="4" t="s">
        <v>10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6"/>
    </row>
    <row r="84" spans="1:16">
      <c r="A84" s="15" t="s">
        <v>90</v>
      </c>
      <c r="B84" s="30" t="s">
        <v>59</v>
      </c>
      <c r="C84" s="16">
        <v>205</v>
      </c>
      <c r="D84" s="29">
        <v>5.12</v>
      </c>
      <c r="E84" s="15">
        <v>6.62</v>
      </c>
      <c r="F84" s="15">
        <v>32.61</v>
      </c>
      <c r="G84" s="15">
        <v>210.13</v>
      </c>
      <c r="H84" s="15">
        <v>7.0000000000000007E-2</v>
      </c>
      <c r="I84" s="15">
        <v>1.39</v>
      </c>
      <c r="J84" s="15">
        <v>0.05</v>
      </c>
      <c r="K84" s="15">
        <v>0.17</v>
      </c>
      <c r="L84" s="15">
        <v>131.85</v>
      </c>
      <c r="M84" s="15">
        <v>143.72999999999999</v>
      </c>
      <c r="N84" s="15">
        <v>30.36</v>
      </c>
      <c r="O84" s="15">
        <v>0.44</v>
      </c>
      <c r="P84" s="10"/>
    </row>
    <row r="85" spans="1:16" s="1" customFormat="1">
      <c r="A85" s="12" t="s">
        <v>46</v>
      </c>
      <c r="B85" s="11" t="s">
        <v>47</v>
      </c>
      <c r="C85" s="7">
        <v>200</v>
      </c>
      <c r="D85" s="11">
        <v>0.12</v>
      </c>
      <c r="E85" s="11">
        <v>0</v>
      </c>
      <c r="F85" s="11">
        <v>12.04</v>
      </c>
      <c r="G85" s="11">
        <v>48.64</v>
      </c>
      <c r="H85" s="11">
        <v>0</v>
      </c>
      <c r="I85" s="11">
        <v>0</v>
      </c>
      <c r="J85" s="11">
        <v>0</v>
      </c>
      <c r="K85" s="11">
        <v>0</v>
      </c>
      <c r="L85" s="11">
        <v>3.45</v>
      </c>
      <c r="M85" s="11">
        <v>2</v>
      </c>
      <c r="N85" s="11">
        <v>1.5</v>
      </c>
      <c r="O85" s="11">
        <v>0.25</v>
      </c>
      <c r="P85" s="14"/>
    </row>
    <row r="86" spans="1:16" s="19" customFormat="1">
      <c r="A86" s="17"/>
      <c r="B86" s="11"/>
      <c r="C86" s="1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4"/>
    </row>
    <row r="87" spans="1:16">
      <c r="A87" s="7" t="s">
        <v>56</v>
      </c>
      <c r="B87" s="15" t="s">
        <v>50</v>
      </c>
      <c r="C87" s="7">
        <v>40</v>
      </c>
      <c r="D87" s="27">
        <v>3</v>
      </c>
      <c r="E87" s="11">
        <v>1.1599999999999999</v>
      </c>
      <c r="F87" s="11">
        <v>20.56</v>
      </c>
      <c r="G87" s="11">
        <v>104.4</v>
      </c>
      <c r="H87" s="11">
        <v>0.1</v>
      </c>
      <c r="I87" s="11">
        <v>0</v>
      </c>
      <c r="J87" s="11">
        <v>0</v>
      </c>
      <c r="K87" s="11">
        <v>0</v>
      </c>
      <c r="L87" s="11">
        <v>10.199999999999999</v>
      </c>
      <c r="M87" s="11">
        <v>0</v>
      </c>
      <c r="N87" s="11">
        <v>0</v>
      </c>
      <c r="O87" s="11">
        <v>0.2</v>
      </c>
      <c r="P87" s="10"/>
    </row>
    <row r="88" spans="1:16">
      <c r="A88" s="15"/>
      <c r="B88" s="4" t="s">
        <v>42</v>
      </c>
      <c r="C88" s="75" t="s">
        <v>64</v>
      </c>
      <c r="D88" s="47">
        <f t="shared" ref="D88:O88" si="15">SUM(D84:D87)</f>
        <v>8.24</v>
      </c>
      <c r="E88" s="48">
        <f t="shared" si="15"/>
        <v>7.78</v>
      </c>
      <c r="F88" s="48">
        <f t="shared" si="15"/>
        <v>65.209999999999994</v>
      </c>
      <c r="G88" s="48">
        <f t="shared" si="15"/>
        <v>363.16999999999996</v>
      </c>
      <c r="H88" s="48">
        <f t="shared" si="15"/>
        <v>0.17</v>
      </c>
      <c r="I88" s="48">
        <f t="shared" si="15"/>
        <v>1.39</v>
      </c>
      <c r="J88" s="48">
        <f t="shared" si="15"/>
        <v>0.05</v>
      </c>
      <c r="K88" s="48">
        <f t="shared" si="15"/>
        <v>0.17</v>
      </c>
      <c r="L88" s="48">
        <f t="shared" si="15"/>
        <v>145.49999999999997</v>
      </c>
      <c r="M88" s="48">
        <f t="shared" si="15"/>
        <v>145.72999999999999</v>
      </c>
      <c r="N88" s="48">
        <f t="shared" si="15"/>
        <v>31.86</v>
      </c>
      <c r="O88" s="48">
        <f t="shared" si="15"/>
        <v>0.8899999999999999</v>
      </c>
      <c r="P88" s="10"/>
    </row>
    <row r="89" spans="1:16" s="19" customFormat="1" ht="12.75">
      <c r="A89" s="12"/>
      <c r="B89" s="4" t="s">
        <v>88</v>
      </c>
      <c r="C89" s="7"/>
      <c r="D89" s="11"/>
      <c r="E89" s="11"/>
      <c r="F89" s="11"/>
      <c r="G89" s="11"/>
      <c r="H89" s="11"/>
      <c r="I89" s="11"/>
      <c r="J89" s="11"/>
      <c r="K89" s="11"/>
      <c r="L89" s="11" t="s">
        <v>75</v>
      </c>
      <c r="M89" s="11"/>
      <c r="N89" s="11"/>
      <c r="O89" s="11"/>
      <c r="P89" s="20"/>
    </row>
    <row r="90" spans="1:16">
      <c r="A90" s="73" t="s">
        <v>127</v>
      </c>
      <c r="B90" s="19" t="s">
        <v>134</v>
      </c>
      <c r="C90" s="51">
        <v>260</v>
      </c>
      <c r="D90" s="19">
        <v>1.93</v>
      </c>
      <c r="E90" s="19">
        <v>5.86</v>
      </c>
      <c r="F90" s="19">
        <v>12.59</v>
      </c>
      <c r="G90" s="19">
        <v>115.24</v>
      </c>
      <c r="H90" s="19">
        <v>0.3</v>
      </c>
      <c r="I90" s="19">
        <v>29</v>
      </c>
      <c r="J90" s="19">
        <v>0</v>
      </c>
      <c r="K90" s="19">
        <v>9.4</v>
      </c>
      <c r="L90" s="19">
        <v>91</v>
      </c>
      <c r="M90" s="19">
        <v>73</v>
      </c>
      <c r="N90" s="19">
        <v>181</v>
      </c>
      <c r="O90" s="19">
        <v>2.82</v>
      </c>
    </row>
    <row r="91" spans="1:16">
      <c r="A91" s="12" t="s">
        <v>135</v>
      </c>
      <c r="B91" s="11" t="s">
        <v>136</v>
      </c>
      <c r="C91" s="7">
        <v>100</v>
      </c>
      <c r="D91" s="11">
        <v>15.14</v>
      </c>
      <c r="E91" s="11">
        <v>16.739999999999998</v>
      </c>
      <c r="F91" s="11">
        <v>8.1999999999999993</v>
      </c>
      <c r="G91" s="11">
        <v>252.5</v>
      </c>
      <c r="H91" s="11">
        <v>0.14000000000000001</v>
      </c>
      <c r="I91" s="11">
        <v>0</v>
      </c>
      <c r="J91" s="11">
        <v>30</v>
      </c>
      <c r="K91" s="11">
        <v>1.4</v>
      </c>
      <c r="L91" s="11">
        <v>50</v>
      </c>
      <c r="M91" s="11">
        <v>136</v>
      </c>
      <c r="N91" s="11">
        <v>21</v>
      </c>
      <c r="O91" s="11">
        <v>2.0699999999999998</v>
      </c>
      <c r="P91" s="10"/>
    </row>
    <row r="92" spans="1:16">
      <c r="A92" s="17" t="s">
        <v>110</v>
      </c>
      <c r="B92" s="15" t="s">
        <v>118</v>
      </c>
      <c r="C92" s="16">
        <v>180</v>
      </c>
      <c r="D92" s="15">
        <v>6.66</v>
      </c>
      <c r="E92" s="15">
        <v>5.94</v>
      </c>
      <c r="F92" s="15">
        <v>35.46</v>
      </c>
      <c r="G92" s="15">
        <v>221.4</v>
      </c>
      <c r="H92" s="15">
        <v>0.21</v>
      </c>
      <c r="I92" s="15">
        <v>0</v>
      </c>
      <c r="J92" s="15">
        <v>180</v>
      </c>
      <c r="K92" s="15">
        <v>0.19</v>
      </c>
      <c r="L92" s="15">
        <v>3.67</v>
      </c>
      <c r="M92" s="15">
        <v>49.95</v>
      </c>
      <c r="N92" s="15">
        <v>16.22</v>
      </c>
      <c r="O92" s="15">
        <v>0.33</v>
      </c>
      <c r="P92" s="49"/>
    </row>
    <row r="93" spans="1:16">
      <c r="A93" s="12" t="s">
        <v>54</v>
      </c>
      <c r="B93" s="11" t="s">
        <v>55</v>
      </c>
      <c r="C93" s="13" t="s">
        <v>48</v>
      </c>
      <c r="D93" s="11">
        <v>7.0000000000000007E-2</v>
      </c>
      <c r="E93" s="11">
        <v>0.01</v>
      </c>
      <c r="F93" s="11">
        <v>15.31</v>
      </c>
      <c r="G93" s="11">
        <v>61.62</v>
      </c>
      <c r="H93" s="11">
        <v>0</v>
      </c>
      <c r="I93" s="11">
        <v>2.8</v>
      </c>
      <c r="J93" s="11">
        <v>0</v>
      </c>
      <c r="K93" s="11">
        <v>0.01</v>
      </c>
      <c r="L93" s="11">
        <v>6.25</v>
      </c>
      <c r="M93" s="11">
        <v>3.54</v>
      </c>
      <c r="N93" s="11">
        <v>2.34</v>
      </c>
      <c r="O93" s="11">
        <v>0.28999999999999998</v>
      </c>
      <c r="P93" s="10"/>
    </row>
    <row r="94" spans="1:16" s="1" customFormat="1">
      <c r="A94" s="12" t="s">
        <v>56</v>
      </c>
      <c r="B94" s="15" t="s">
        <v>57</v>
      </c>
      <c r="C94" s="16">
        <v>40</v>
      </c>
      <c r="D94" s="15">
        <v>2.64</v>
      </c>
      <c r="E94" s="15">
        <v>0.44</v>
      </c>
      <c r="F94" s="15">
        <v>16.399999999999999</v>
      </c>
      <c r="G94" s="15">
        <v>80</v>
      </c>
      <c r="H94" s="15">
        <v>0.2</v>
      </c>
      <c r="I94" s="15">
        <v>0</v>
      </c>
      <c r="J94" s="15">
        <v>0.2</v>
      </c>
      <c r="K94" s="15">
        <v>0</v>
      </c>
      <c r="L94" s="15">
        <v>14.52</v>
      </c>
      <c r="M94" s="15">
        <v>0</v>
      </c>
      <c r="N94" s="15">
        <v>0</v>
      </c>
      <c r="O94" s="15">
        <v>1.21</v>
      </c>
      <c r="P94" s="14"/>
    </row>
    <row r="95" spans="1:16">
      <c r="A95" s="7"/>
      <c r="B95" s="4" t="s">
        <v>43</v>
      </c>
      <c r="C95" s="74" t="s">
        <v>87</v>
      </c>
      <c r="D95" s="4">
        <f t="shared" ref="D95:O95" si="16">SUM(D90:D94)</f>
        <v>26.44</v>
      </c>
      <c r="E95" s="4">
        <f t="shared" si="16"/>
        <v>28.990000000000002</v>
      </c>
      <c r="F95" s="4">
        <f t="shared" si="16"/>
        <v>87.960000000000008</v>
      </c>
      <c r="G95" s="3">
        <f t="shared" si="16"/>
        <v>730.76</v>
      </c>
      <c r="H95" s="4">
        <f t="shared" si="16"/>
        <v>0.85000000000000009</v>
      </c>
      <c r="I95" s="4">
        <f t="shared" si="16"/>
        <v>31.8</v>
      </c>
      <c r="J95" s="4">
        <f t="shared" si="16"/>
        <v>210.2</v>
      </c>
      <c r="K95" s="4">
        <f t="shared" si="16"/>
        <v>11</v>
      </c>
      <c r="L95" s="4">
        <f t="shared" si="16"/>
        <v>165.44</v>
      </c>
      <c r="M95" s="4">
        <f t="shared" si="16"/>
        <v>262.49</v>
      </c>
      <c r="N95" s="4">
        <f t="shared" si="16"/>
        <v>220.56</v>
      </c>
      <c r="O95" s="4">
        <f t="shared" si="16"/>
        <v>6.72</v>
      </c>
    </row>
    <row r="96" spans="1:16">
      <c r="A96" s="28"/>
      <c r="B96" s="4" t="s">
        <v>1</v>
      </c>
      <c r="C96" s="74"/>
      <c r="D96" s="46">
        <f t="shared" ref="D96:O96" si="17">D95+D88</f>
        <v>34.68</v>
      </c>
      <c r="E96" s="46">
        <f t="shared" si="17"/>
        <v>36.770000000000003</v>
      </c>
      <c r="F96" s="46">
        <f t="shared" si="17"/>
        <v>153.17000000000002</v>
      </c>
      <c r="G96" s="53">
        <f t="shared" si="17"/>
        <v>1093.9299999999998</v>
      </c>
      <c r="H96" s="46">
        <f t="shared" si="17"/>
        <v>1.02</v>
      </c>
      <c r="I96" s="46">
        <f t="shared" si="17"/>
        <v>33.19</v>
      </c>
      <c r="J96" s="46">
        <f t="shared" si="17"/>
        <v>210.25</v>
      </c>
      <c r="K96" s="46">
        <f t="shared" si="17"/>
        <v>11.17</v>
      </c>
      <c r="L96" s="46">
        <f t="shared" si="17"/>
        <v>310.93999999999994</v>
      </c>
      <c r="M96" s="46">
        <f t="shared" si="17"/>
        <v>408.22</v>
      </c>
      <c r="N96" s="46">
        <f t="shared" si="17"/>
        <v>252.42000000000002</v>
      </c>
      <c r="O96" s="46">
        <f t="shared" si="17"/>
        <v>7.6099999999999994</v>
      </c>
      <c r="P96" s="25"/>
    </row>
    <row r="97" spans="1:16">
      <c r="A97" s="4" t="s">
        <v>9</v>
      </c>
      <c r="B97" s="4" t="s">
        <v>8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25"/>
    </row>
    <row r="98" spans="1:16" s="26" customFormat="1" ht="12.75">
      <c r="A98" s="17" t="s">
        <v>95</v>
      </c>
      <c r="B98" s="9" t="s">
        <v>77</v>
      </c>
      <c r="C98" s="16">
        <v>205</v>
      </c>
      <c r="D98" s="17">
        <v>6.33</v>
      </c>
      <c r="E98" s="17">
        <v>8.9</v>
      </c>
      <c r="F98" s="17">
        <v>25.49</v>
      </c>
      <c r="G98" s="21">
        <v>207.38</v>
      </c>
      <c r="H98" s="17">
        <v>0.19</v>
      </c>
      <c r="I98" s="17">
        <v>1.39</v>
      </c>
      <c r="J98" s="17">
        <v>0.05</v>
      </c>
      <c r="K98" s="17">
        <v>0.56000000000000005</v>
      </c>
      <c r="L98" s="17">
        <v>148.69</v>
      </c>
      <c r="M98" s="17">
        <v>202.23</v>
      </c>
      <c r="N98" s="17">
        <v>49.76</v>
      </c>
      <c r="O98" s="17">
        <v>1.3</v>
      </c>
      <c r="P98" s="2"/>
    </row>
    <row r="99" spans="1:16" s="1" customFormat="1">
      <c r="A99" s="12" t="s">
        <v>46</v>
      </c>
      <c r="B99" s="11" t="s">
        <v>47</v>
      </c>
      <c r="C99" s="7">
        <v>200</v>
      </c>
      <c r="D99" s="11">
        <v>0.12</v>
      </c>
      <c r="E99" s="11">
        <v>0</v>
      </c>
      <c r="F99" s="11">
        <v>12.04</v>
      </c>
      <c r="G99" s="11">
        <v>48.64</v>
      </c>
      <c r="H99" s="11">
        <v>0</v>
      </c>
      <c r="I99" s="11">
        <v>0</v>
      </c>
      <c r="J99" s="11">
        <v>0</v>
      </c>
      <c r="K99" s="11">
        <v>0</v>
      </c>
      <c r="L99" s="11">
        <v>3.45</v>
      </c>
      <c r="M99" s="11">
        <v>2</v>
      </c>
      <c r="N99" s="11">
        <v>1.5</v>
      </c>
      <c r="O99" s="11">
        <v>0.25</v>
      </c>
      <c r="P99" s="14"/>
    </row>
    <row r="100" spans="1:16" s="1" customFormat="1">
      <c r="A100" s="17"/>
      <c r="B100" s="15" t="s">
        <v>69</v>
      </c>
      <c r="C100" s="16">
        <v>55</v>
      </c>
      <c r="D100" s="15">
        <v>2.15</v>
      </c>
      <c r="E100" s="15">
        <v>16.829999999999998</v>
      </c>
      <c r="F100" s="15">
        <v>34.380000000000003</v>
      </c>
      <c r="G100" s="15">
        <v>297.55</v>
      </c>
      <c r="H100" s="15">
        <v>0.05</v>
      </c>
      <c r="I100" s="15">
        <v>0</v>
      </c>
      <c r="J100" s="15">
        <v>6</v>
      </c>
      <c r="K100" s="15">
        <v>4.7</v>
      </c>
      <c r="L100" s="15">
        <v>8</v>
      </c>
      <c r="M100" s="15">
        <v>42</v>
      </c>
      <c r="N100" s="15">
        <v>6</v>
      </c>
      <c r="O100" s="15">
        <v>0.6</v>
      </c>
    </row>
    <row r="101" spans="1:16" s="19" customFormat="1">
      <c r="A101" s="7" t="s">
        <v>56</v>
      </c>
      <c r="B101" s="15" t="s">
        <v>50</v>
      </c>
      <c r="C101" s="7">
        <v>40</v>
      </c>
      <c r="D101" s="27">
        <v>3</v>
      </c>
      <c r="E101" s="11">
        <v>1.1599999999999999</v>
      </c>
      <c r="F101" s="11">
        <v>20.56</v>
      </c>
      <c r="G101" s="11">
        <v>104.4</v>
      </c>
      <c r="H101" s="11">
        <v>0.1</v>
      </c>
      <c r="I101" s="11">
        <v>0</v>
      </c>
      <c r="J101" s="11">
        <v>0</v>
      </c>
      <c r="K101" s="11">
        <v>0</v>
      </c>
      <c r="L101" s="11">
        <v>10.199999999999999</v>
      </c>
      <c r="M101" s="11">
        <v>0</v>
      </c>
      <c r="N101" s="11">
        <v>0</v>
      </c>
      <c r="O101" s="11">
        <v>0.2</v>
      </c>
      <c r="P101" s="10"/>
    </row>
    <row r="102" spans="1:16">
      <c r="A102" s="7"/>
      <c r="B102" s="4" t="s">
        <v>42</v>
      </c>
      <c r="C102" s="75" t="s">
        <v>64</v>
      </c>
      <c r="D102" s="47">
        <f>SUM(D98:D101)</f>
        <v>11.6</v>
      </c>
      <c r="E102" s="48">
        <f>SUM(E98:E101)</f>
        <v>26.889999999999997</v>
      </c>
      <c r="F102" s="48">
        <f>SUM(D102:E102)</f>
        <v>38.489999999999995</v>
      </c>
      <c r="G102" s="76">
        <f>SUM(G98:G101)</f>
        <v>657.96999999999991</v>
      </c>
      <c r="H102" s="48">
        <f>SUM(H98:H101)</f>
        <v>0.33999999999999997</v>
      </c>
      <c r="I102" s="76">
        <f t="shared" ref="I102:O102" si="18">I98+I99+I100+I101</f>
        <v>1.39</v>
      </c>
      <c r="J102" s="48">
        <f t="shared" si="18"/>
        <v>6.05</v>
      </c>
      <c r="K102" s="48">
        <f t="shared" si="18"/>
        <v>5.26</v>
      </c>
      <c r="L102" s="48">
        <f t="shared" si="18"/>
        <v>170.33999999999997</v>
      </c>
      <c r="M102" s="48">
        <f t="shared" si="18"/>
        <v>246.23</v>
      </c>
      <c r="N102" s="48">
        <f t="shared" si="18"/>
        <v>57.26</v>
      </c>
      <c r="O102" s="48">
        <f t="shared" si="18"/>
        <v>2.35</v>
      </c>
      <c r="P102" s="10"/>
    </row>
    <row r="103" spans="1:16">
      <c r="A103" s="12"/>
      <c r="B103" s="4" t="s">
        <v>88</v>
      </c>
      <c r="C103" s="7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0"/>
    </row>
    <row r="104" spans="1:16" s="1" customFormat="1">
      <c r="A104" s="73" t="s">
        <v>128</v>
      </c>
      <c r="B104" s="19" t="s">
        <v>142</v>
      </c>
      <c r="C104" s="51">
        <v>260</v>
      </c>
      <c r="D104" s="19">
        <v>1.9</v>
      </c>
      <c r="E104" s="19">
        <v>6.66</v>
      </c>
      <c r="F104" s="19">
        <v>10.81</v>
      </c>
      <c r="G104" s="19">
        <v>111.11</v>
      </c>
      <c r="H104" s="19">
        <v>0.17</v>
      </c>
      <c r="I104" s="19">
        <v>32</v>
      </c>
      <c r="J104" s="19">
        <v>0</v>
      </c>
      <c r="K104" s="19">
        <v>9.4</v>
      </c>
      <c r="L104" s="19">
        <v>147</v>
      </c>
      <c r="M104" s="19">
        <v>196</v>
      </c>
      <c r="N104" s="19">
        <v>93</v>
      </c>
      <c r="O104" s="19">
        <v>4.41</v>
      </c>
      <c r="P104" s="14"/>
    </row>
    <row r="105" spans="1:16" s="1" customFormat="1">
      <c r="A105" s="72" t="s">
        <v>79</v>
      </c>
      <c r="B105" s="44" t="s">
        <v>80</v>
      </c>
      <c r="C105" s="77">
        <v>170</v>
      </c>
      <c r="D105" s="43">
        <v>12.6</v>
      </c>
      <c r="E105" s="43">
        <v>19.600000000000001</v>
      </c>
      <c r="F105" s="43">
        <v>50.6</v>
      </c>
      <c r="G105" s="43">
        <v>442</v>
      </c>
      <c r="H105" s="43">
        <v>0.16</v>
      </c>
      <c r="I105" s="43">
        <v>1</v>
      </c>
      <c r="J105" s="43">
        <v>120</v>
      </c>
      <c r="K105" s="43">
        <v>3.4</v>
      </c>
      <c r="L105" s="43">
        <v>194</v>
      </c>
      <c r="M105" s="43">
        <v>201</v>
      </c>
      <c r="N105" s="43">
        <v>31</v>
      </c>
      <c r="O105" s="43">
        <v>1.27</v>
      </c>
      <c r="P105" s="14"/>
    </row>
    <row r="106" spans="1:16">
      <c r="A106" s="12" t="s">
        <v>115</v>
      </c>
      <c r="B106" s="11" t="s">
        <v>116</v>
      </c>
      <c r="C106" s="7">
        <v>200</v>
      </c>
      <c r="D106" s="11">
        <v>3.77</v>
      </c>
      <c r="E106" s="11">
        <v>3.93</v>
      </c>
      <c r="F106" s="11">
        <v>25.95</v>
      </c>
      <c r="G106" s="11">
        <v>153.91999999999999</v>
      </c>
      <c r="H106" s="11">
        <v>0</v>
      </c>
      <c r="I106" s="11">
        <v>0.1</v>
      </c>
      <c r="J106" s="11">
        <v>0</v>
      </c>
      <c r="K106" s="11">
        <v>0.1</v>
      </c>
      <c r="L106" s="11">
        <v>16.399999999999999</v>
      </c>
      <c r="M106" s="11">
        <v>10.7</v>
      </c>
      <c r="N106" s="11">
        <v>4.3</v>
      </c>
      <c r="O106" s="11">
        <v>0.9</v>
      </c>
      <c r="P106" s="10"/>
    </row>
    <row r="107" spans="1:16">
      <c r="A107" s="12" t="s">
        <v>56</v>
      </c>
      <c r="B107" s="15" t="s">
        <v>57</v>
      </c>
      <c r="C107" s="16">
        <v>40</v>
      </c>
      <c r="D107" s="15">
        <v>2.64</v>
      </c>
      <c r="E107" s="15">
        <v>0.44</v>
      </c>
      <c r="F107" s="15">
        <v>16.399999999999999</v>
      </c>
      <c r="G107" s="15">
        <v>80</v>
      </c>
      <c r="H107" s="15">
        <v>0.2</v>
      </c>
      <c r="I107" s="15">
        <v>0</v>
      </c>
      <c r="J107" s="15">
        <v>0.2</v>
      </c>
      <c r="K107" s="15">
        <v>0</v>
      </c>
      <c r="L107" s="15">
        <v>14.52</v>
      </c>
      <c r="M107" s="15">
        <v>0</v>
      </c>
      <c r="N107" s="15">
        <v>0</v>
      </c>
      <c r="O107" s="15">
        <v>1.21</v>
      </c>
      <c r="P107" s="14"/>
    </row>
    <row r="108" spans="1:16" s="1" customFormat="1">
      <c r="A108" s="12"/>
      <c r="B108" s="15"/>
      <c r="C108" s="16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0"/>
    </row>
    <row r="109" spans="1:16" s="1" customFormat="1">
      <c r="A109" s="4" t="s">
        <v>137</v>
      </c>
      <c r="B109" s="4" t="s">
        <v>43</v>
      </c>
      <c r="C109" s="74" t="s">
        <v>94</v>
      </c>
      <c r="D109" s="4">
        <f t="shared" ref="D109:O109" si="19">SUM(D108:D108)</f>
        <v>0</v>
      </c>
      <c r="E109" s="4">
        <f t="shared" si="19"/>
        <v>0</v>
      </c>
      <c r="F109" s="4">
        <f t="shared" si="19"/>
        <v>0</v>
      </c>
      <c r="G109" s="3">
        <f t="shared" si="19"/>
        <v>0</v>
      </c>
      <c r="H109" s="4">
        <f t="shared" si="19"/>
        <v>0</v>
      </c>
      <c r="I109" s="4">
        <f t="shared" si="19"/>
        <v>0</v>
      </c>
      <c r="J109" s="4">
        <f t="shared" si="19"/>
        <v>0</v>
      </c>
      <c r="K109" s="4">
        <f t="shared" si="19"/>
        <v>0</v>
      </c>
      <c r="L109" s="4">
        <f t="shared" si="19"/>
        <v>0</v>
      </c>
      <c r="M109" s="4">
        <f t="shared" si="19"/>
        <v>0</v>
      </c>
      <c r="N109" s="4">
        <f t="shared" si="19"/>
        <v>0</v>
      </c>
      <c r="O109" s="4">
        <f t="shared" si="19"/>
        <v>0</v>
      </c>
      <c r="P109" s="10"/>
    </row>
    <row r="110" spans="1:16">
      <c r="A110" s="4"/>
      <c r="B110" s="4" t="s">
        <v>1</v>
      </c>
      <c r="C110" s="16"/>
      <c r="D110" s="46">
        <f t="shared" ref="D110:O110" si="20">D109+D102</f>
        <v>11.6</v>
      </c>
      <c r="E110" s="46">
        <f t="shared" si="20"/>
        <v>26.889999999999997</v>
      </c>
      <c r="F110" s="46">
        <f t="shared" si="20"/>
        <v>38.489999999999995</v>
      </c>
      <c r="G110" s="53">
        <v>787.03</v>
      </c>
      <c r="H110" s="46">
        <f t="shared" si="20"/>
        <v>0.33999999999999997</v>
      </c>
      <c r="I110" s="53">
        <f t="shared" si="20"/>
        <v>1.39</v>
      </c>
      <c r="J110" s="46">
        <f t="shared" si="20"/>
        <v>6.05</v>
      </c>
      <c r="K110" s="46">
        <f t="shared" si="20"/>
        <v>5.26</v>
      </c>
      <c r="L110" s="46">
        <f t="shared" si="20"/>
        <v>170.33999999999997</v>
      </c>
      <c r="M110" s="46">
        <f t="shared" si="20"/>
        <v>246.23</v>
      </c>
      <c r="N110" s="46">
        <f t="shared" si="20"/>
        <v>57.26</v>
      </c>
      <c r="O110" s="46">
        <f t="shared" si="20"/>
        <v>2.35</v>
      </c>
    </row>
    <row r="111" spans="1:16" s="26" customFormat="1" ht="12.75">
      <c r="A111" s="4" t="s">
        <v>7</v>
      </c>
      <c r="B111" s="4" t="s">
        <v>6</v>
      </c>
      <c r="C111" s="16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2"/>
    </row>
    <row r="112" spans="1:16" s="26" customFormat="1" ht="12.75">
      <c r="A112" s="17" t="s">
        <v>93</v>
      </c>
      <c r="B112" s="9" t="s">
        <v>76</v>
      </c>
      <c r="C112" s="16">
        <v>205</v>
      </c>
      <c r="D112" s="17">
        <v>6.2</v>
      </c>
      <c r="E112" s="17">
        <v>8.0500000000000007</v>
      </c>
      <c r="F112" s="17">
        <v>31.09</v>
      </c>
      <c r="G112" s="21">
        <v>222.02</v>
      </c>
      <c r="H112" s="17">
        <v>0.09</v>
      </c>
      <c r="I112" s="17">
        <v>1.38</v>
      </c>
      <c r="J112" s="17">
        <v>0.05</v>
      </c>
      <c r="K112" s="17">
        <v>0.52</v>
      </c>
      <c r="L112" s="17">
        <v>134.72</v>
      </c>
      <c r="M112" s="17">
        <v>123.25</v>
      </c>
      <c r="N112" s="17">
        <v>20.45</v>
      </c>
      <c r="O112" s="17">
        <v>0.44</v>
      </c>
      <c r="P112" s="6"/>
    </row>
    <row r="113" spans="1:16" s="1" customFormat="1">
      <c r="A113" s="12" t="s">
        <v>96</v>
      </c>
      <c r="B113" s="11" t="s">
        <v>78</v>
      </c>
      <c r="C113" s="7">
        <v>200</v>
      </c>
      <c r="D113" s="11">
        <v>1.4</v>
      </c>
      <c r="E113" s="11">
        <v>1.6</v>
      </c>
      <c r="F113" s="11">
        <v>17.350000000000001</v>
      </c>
      <c r="G113" s="11">
        <v>89.32</v>
      </c>
      <c r="H113" s="11">
        <v>0</v>
      </c>
      <c r="I113" s="11">
        <v>1.3</v>
      </c>
      <c r="J113" s="11">
        <v>0</v>
      </c>
      <c r="K113" s="11">
        <v>0.05</v>
      </c>
      <c r="L113" s="11">
        <v>123.39</v>
      </c>
      <c r="M113" s="11">
        <v>93.96</v>
      </c>
      <c r="N113" s="11">
        <v>18</v>
      </c>
      <c r="O113" s="11">
        <v>0.25</v>
      </c>
      <c r="P113" s="14"/>
    </row>
    <row r="114" spans="1:16" s="19" customFormat="1" ht="12.75">
      <c r="A114" s="17"/>
      <c r="B114" s="15" t="s">
        <v>63</v>
      </c>
      <c r="C114" s="16">
        <v>55</v>
      </c>
      <c r="D114" s="29">
        <v>3.25</v>
      </c>
      <c r="E114" s="15">
        <v>2.86</v>
      </c>
      <c r="F114" s="15">
        <v>41.25</v>
      </c>
      <c r="G114" s="15">
        <v>201.3</v>
      </c>
      <c r="H114" s="15">
        <v>0.08</v>
      </c>
      <c r="I114" s="15">
        <v>0</v>
      </c>
      <c r="J114" s="15">
        <v>6</v>
      </c>
      <c r="K114" s="15">
        <v>4.7</v>
      </c>
      <c r="L114" s="15">
        <v>11</v>
      </c>
      <c r="M114" s="15">
        <v>50</v>
      </c>
      <c r="N114" s="15">
        <v>9</v>
      </c>
      <c r="O114" s="15">
        <v>0.8</v>
      </c>
      <c r="P114" s="20"/>
    </row>
    <row r="115" spans="1:16" s="19" customFormat="1">
      <c r="A115" s="7" t="s">
        <v>56</v>
      </c>
      <c r="B115" s="15" t="s">
        <v>50</v>
      </c>
      <c r="C115" s="7">
        <v>40</v>
      </c>
      <c r="D115" s="27">
        <v>3</v>
      </c>
      <c r="E115" s="11">
        <v>1.1599999999999999</v>
      </c>
      <c r="F115" s="11">
        <v>20.56</v>
      </c>
      <c r="G115" s="11">
        <v>104.4</v>
      </c>
      <c r="H115" s="11">
        <v>0.1</v>
      </c>
      <c r="I115" s="11">
        <v>0</v>
      </c>
      <c r="J115" s="11">
        <v>0</v>
      </c>
      <c r="K115" s="11">
        <v>0</v>
      </c>
      <c r="L115" s="11">
        <v>10.199999999999999</v>
      </c>
      <c r="M115" s="11">
        <v>0</v>
      </c>
      <c r="N115" s="11">
        <v>0</v>
      </c>
      <c r="O115" s="11">
        <v>0.2</v>
      </c>
      <c r="P115" s="10"/>
    </row>
    <row r="116" spans="1:16">
      <c r="A116" s="7"/>
      <c r="B116" s="4" t="s">
        <v>42</v>
      </c>
      <c r="C116" s="24">
        <f>SUM(C112:C115)</f>
        <v>500</v>
      </c>
      <c r="D116" s="47">
        <f>SUM(D112:D115)</f>
        <v>13.85</v>
      </c>
      <c r="E116" s="48">
        <f>SUM(E112:E115)</f>
        <v>13.67</v>
      </c>
      <c r="F116" s="48">
        <f>SUM(F112:F115)</f>
        <v>110.25</v>
      </c>
      <c r="G116" s="76">
        <f>SUM(G112:G115)</f>
        <v>617.04000000000008</v>
      </c>
      <c r="H116" s="48">
        <f>H115+H114+H113+H112</f>
        <v>0.27</v>
      </c>
      <c r="I116" s="48">
        <f t="shared" ref="I116:O116" si="21">SUM(I112:I115)</f>
        <v>2.6799999999999997</v>
      </c>
      <c r="J116" s="48">
        <f t="shared" si="21"/>
        <v>6.05</v>
      </c>
      <c r="K116" s="48">
        <f t="shared" si="21"/>
        <v>5.2700000000000005</v>
      </c>
      <c r="L116" s="48">
        <f t="shared" si="21"/>
        <v>279.31</v>
      </c>
      <c r="M116" s="48">
        <f t="shared" si="21"/>
        <v>267.20999999999998</v>
      </c>
      <c r="N116" s="48">
        <f t="shared" si="21"/>
        <v>47.45</v>
      </c>
      <c r="O116" s="48">
        <f t="shared" si="21"/>
        <v>1.69</v>
      </c>
    </row>
    <row r="117" spans="1:16">
      <c r="A117" s="17"/>
      <c r="B117" s="4" t="s">
        <v>97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6">
      <c r="A118" s="17" t="s">
        <v>124</v>
      </c>
      <c r="B118" s="15" t="s">
        <v>132</v>
      </c>
      <c r="C118" s="16">
        <v>250</v>
      </c>
      <c r="D118" s="15">
        <v>2.9</v>
      </c>
      <c r="E118" s="15">
        <v>4.88</v>
      </c>
      <c r="F118" s="15">
        <v>12.2</v>
      </c>
      <c r="G118" s="15">
        <v>79.2</v>
      </c>
      <c r="H118" s="15">
        <v>0.27</v>
      </c>
      <c r="I118" s="15">
        <v>15.2</v>
      </c>
      <c r="J118" s="15">
        <v>8.5</v>
      </c>
      <c r="K118" s="15">
        <v>7.8</v>
      </c>
      <c r="L118" s="15">
        <v>64</v>
      </c>
      <c r="M118" s="15">
        <v>18.7</v>
      </c>
      <c r="N118" s="15">
        <v>68</v>
      </c>
      <c r="O118" s="15">
        <v>3.26</v>
      </c>
      <c r="P118" s="10"/>
    </row>
    <row r="119" spans="1:16">
      <c r="A119" s="12" t="s">
        <v>135</v>
      </c>
      <c r="B119" s="11" t="s">
        <v>136</v>
      </c>
      <c r="C119" s="7">
        <v>100</v>
      </c>
      <c r="D119" s="11">
        <v>15.14</v>
      </c>
      <c r="E119" s="11">
        <v>16.739999999999998</v>
      </c>
      <c r="F119" s="11">
        <v>8.1999999999999993</v>
      </c>
      <c r="G119" s="11">
        <v>252.5</v>
      </c>
      <c r="H119" s="11">
        <v>0.14000000000000001</v>
      </c>
      <c r="I119" s="11">
        <v>0</v>
      </c>
      <c r="J119" s="11">
        <v>30</v>
      </c>
      <c r="K119" s="11">
        <v>1.4</v>
      </c>
      <c r="L119" s="11">
        <v>50</v>
      </c>
      <c r="M119" s="11">
        <v>136</v>
      </c>
      <c r="N119" s="11">
        <v>21</v>
      </c>
      <c r="O119" s="11">
        <v>2.0699999999999998</v>
      </c>
      <c r="P119" s="10"/>
    </row>
    <row r="120" spans="1:16">
      <c r="A120" s="12" t="s">
        <v>61</v>
      </c>
      <c r="B120" s="11" t="s">
        <v>119</v>
      </c>
      <c r="C120" s="13" t="s">
        <v>48</v>
      </c>
      <c r="D120" s="11">
        <v>0.3</v>
      </c>
      <c r="E120" s="11">
        <v>0.01</v>
      </c>
      <c r="F120" s="11">
        <v>17.5</v>
      </c>
      <c r="G120" s="11">
        <v>72</v>
      </c>
      <c r="H120" s="11">
        <v>0</v>
      </c>
      <c r="I120" s="11">
        <v>1.22</v>
      </c>
      <c r="J120" s="11">
        <v>0.2</v>
      </c>
      <c r="K120" s="11">
        <v>1.68</v>
      </c>
      <c r="L120" s="11">
        <v>49.5</v>
      </c>
      <c r="M120" s="11">
        <v>44.53</v>
      </c>
      <c r="N120" s="11">
        <v>32.03</v>
      </c>
      <c r="O120" s="11">
        <v>1.02</v>
      </c>
    </row>
    <row r="121" spans="1:16">
      <c r="A121" s="12" t="s">
        <v>122</v>
      </c>
      <c r="B121" s="11" t="s">
        <v>82</v>
      </c>
      <c r="C121" s="7">
        <v>200</v>
      </c>
      <c r="D121" s="11">
        <v>5.4</v>
      </c>
      <c r="E121" s="11">
        <v>8</v>
      </c>
      <c r="F121" s="11">
        <v>11.6</v>
      </c>
      <c r="G121" s="11">
        <v>216.93</v>
      </c>
      <c r="H121" s="11">
        <v>0.16</v>
      </c>
      <c r="I121" s="11">
        <v>4.8</v>
      </c>
      <c r="J121" s="11">
        <v>40</v>
      </c>
      <c r="K121" s="11">
        <v>0.2</v>
      </c>
      <c r="L121" s="11">
        <v>50</v>
      </c>
      <c r="M121" s="11">
        <v>98</v>
      </c>
      <c r="N121" s="11">
        <v>32</v>
      </c>
      <c r="O121" s="11">
        <v>1.1000000000000001</v>
      </c>
      <c r="P121" s="10"/>
    </row>
    <row r="122" spans="1:16" s="1" customFormat="1">
      <c r="A122" s="12" t="s">
        <v>56</v>
      </c>
      <c r="B122" s="15" t="s">
        <v>57</v>
      </c>
      <c r="C122" s="16">
        <v>40</v>
      </c>
      <c r="D122" s="15">
        <v>2.64</v>
      </c>
      <c r="E122" s="15">
        <v>0.44</v>
      </c>
      <c r="F122" s="15">
        <v>16.399999999999999</v>
      </c>
      <c r="G122" s="15">
        <v>80</v>
      </c>
      <c r="H122" s="15">
        <v>0.2</v>
      </c>
      <c r="I122" s="15">
        <v>0</v>
      </c>
      <c r="J122" s="15">
        <v>0.2</v>
      </c>
      <c r="K122" s="15">
        <v>0</v>
      </c>
      <c r="L122" s="15">
        <v>14.52</v>
      </c>
      <c r="M122" s="15">
        <v>0</v>
      </c>
      <c r="N122" s="15">
        <v>0</v>
      </c>
      <c r="O122" s="15">
        <v>1.21</v>
      </c>
      <c r="P122" s="10"/>
    </row>
    <row r="123" spans="1:16" s="1" customFormat="1">
      <c r="A123" s="15"/>
      <c r="B123" s="4" t="s">
        <v>1</v>
      </c>
      <c r="C123" s="46"/>
      <c r="D123" s="46">
        <f t="shared" ref="D123:O123" si="22">D122+D116</f>
        <v>16.489999999999998</v>
      </c>
      <c r="E123" s="46">
        <f t="shared" si="22"/>
        <v>14.11</v>
      </c>
      <c r="F123" s="46">
        <f t="shared" si="22"/>
        <v>126.65</v>
      </c>
      <c r="G123" s="53">
        <v>700.63</v>
      </c>
      <c r="H123" s="46">
        <f t="shared" si="22"/>
        <v>0.47000000000000003</v>
      </c>
      <c r="I123" s="46">
        <f t="shared" si="22"/>
        <v>2.6799999999999997</v>
      </c>
      <c r="J123" s="46">
        <f t="shared" si="22"/>
        <v>6.25</v>
      </c>
      <c r="K123" s="46">
        <f t="shared" si="22"/>
        <v>5.2700000000000005</v>
      </c>
      <c r="L123" s="46">
        <f t="shared" si="22"/>
        <v>293.83</v>
      </c>
      <c r="M123" s="46">
        <f t="shared" si="22"/>
        <v>267.20999999999998</v>
      </c>
      <c r="N123" s="46">
        <f t="shared" si="22"/>
        <v>47.45</v>
      </c>
      <c r="O123" s="46">
        <f t="shared" si="22"/>
        <v>2.9</v>
      </c>
      <c r="P123" s="10"/>
    </row>
    <row r="124" spans="1:16" s="1" customFormat="1">
      <c r="A124" s="4" t="s">
        <v>5</v>
      </c>
      <c r="B124" s="4" t="s">
        <v>4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2"/>
    </row>
    <row r="125" spans="1:16" s="1" customFormat="1">
      <c r="A125" s="17" t="s">
        <v>98</v>
      </c>
      <c r="B125" s="15" t="s">
        <v>81</v>
      </c>
      <c r="C125" s="16">
        <v>250</v>
      </c>
      <c r="D125" s="15">
        <v>6.98</v>
      </c>
      <c r="E125" s="15">
        <v>7.65</v>
      </c>
      <c r="F125" s="15">
        <v>24.66</v>
      </c>
      <c r="G125" s="15">
        <v>195.1</v>
      </c>
      <c r="H125" s="15">
        <v>0.21</v>
      </c>
      <c r="I125" s="15">
        <v>1.1399999999999999</v>
      </c>
      <c r="J125" s="15">
        <v>0.05</v>
      </c>
      <c r="K125" s="15">
        <v>0.4</v>
      </c>
      <c r="L125" s="15">
        <v>215.7</v>
      </c>
      <c r="M125" s="15">
        <v>181</v>
      </c>
      <c r="N125" s="15">
        <v>33.51</v>
      </c>
      <c r="O125" s="15">
        <v>0.69</v>
      </c>
      <c r="P125" s="58"/>
    </row>
    <row r="126" spans="1:16" s="1" customFormat="1">
      <c r="A126" s="12" t="s">
        <v>46</v>
      </c>
      <c r="B126" s="11" t="s">
        <v>47</v>
      </c>
      <c r="C126" s="13" t="s">
        <v>48</v>
      </c>
      <c r="D126" s="11">
        <v>0.12</v>
      </c>
      <c r="E126" s="11">
        <v>0</v>
      </c>
      <c r="F126" s="11">
        <v>12.04</v>
      </c>
      <c r="G126" s="11">
        <v>48.64</v>
      </c>
      <c r="H126" s="11">
        <v>0</v>
      </c>
      <c r="I126" s="11">
        <v>0</v>
      </c>
      <c r="J126" s="11">
        <v>0</v>
      </c>
      <c r="K126" s="11">
        <v>0</v>
      </c>
      <c r="L126" s="11">
        <v>3.45</v>
      </c>
      <c r="M126" s="11">
        <v>2</v>
      </c>
      <c r="N126" s="11">
        <v>1.5</v>
      </c>
      <c r="O126" s="11">
        <v>0.25</v>
      </c>
      <c r="P126" s="6"/>
    </row>
    <row r="127" spans="1:16" s="1" customFormat="1">
      <c r="A127" s="12"/>
      <c r="B127" s="11" t="s">
        <v>51</v>
      </c>
      <c r="C127" s="13" t="s">
        <v>49</v>
      </c>
      <c r="D127" s="11">
        <v>3.41</v>
      </c>
      <c r="E127" s="11">
        <v>9.9</v>
      </c>
      <c r="F127" s="11">
        <v>37.78</v>
      </c>
      <c r="G127" s="11">
        <v>254.1</v>
      </c>
      <c r="H127" s="11">
        <v>0.03</v>
      </c>
      <c r="I127" s="11">
        <v>0</v>
      </c>
      <c r="J127" s="11">
        <v>5</v>
      </c>
      <c r="K127" s="11">
        <v>0.3</v>
      </c>
      <c r="L127" s="11">
        <v>37</v>
      </c>
      <c r="M127" s="11">
        <v>138</v>
      </c>
      <c r="N127" s="11">
        <v>33</v>
      </c>
      <c r="O127" s="11">
        <v>2.6</v>
      </c>
      <c r="P127" s="14"/>
    </row>
    <row r="128" spans="1:16" s="1" customFormat="1">
      <c r="A128" s="7" t="s">
        <v>56</v>
      </c>
      <c r="B128" s="15" t="s">
        <v>50</v>
      </c>
      <c r="C128" s="7">
        <v>40</v>
      </c>
      <c r="D128" s="27">
        <v>3</v>
      </c>
      <c r="E128" s="11">
        <v>1.1599999999999999</v>
      </c>
      <c r="F128" s="11">
        <v>20.56</v>
      </c>
      <c r="G128" s="11">
        <v>104.4</v>
      </c>
      <c r="H128" s="11">
        <v>0.1</v>
      </c>
      <c r="I128" s="11">
        <v>0</v>
      </c>
      <c r="J128" s="11">
        <v>0</v>
      </c>
      <c r="K128" s="11">
        <v>0</v>
      </c>
      <c r="L128" s="11">
        <v>10.199999999999999</v>
      </c>
      <c r="M128" s="11">
        <v>0</v>
      </c>
      <c r="N128" s="11">
        <v>0</v>
      </c>
      <c r="O128" s="11">
        <v>0.2</v>
      </c>
      <c r="P128" s="14"/>
    </row>
    <row r="129" spans="1:16" s="1" customFormat="1">
      <c r="A129" s="7"/>
      <c r="B129" s="4" t="s">
        <v>42</v>
      </c>
      <c r="C129" s="75">
        <f>C128+C127+C126+C125</f>
        <v>545</v>
      </c>
      <c r="D129" s="47">
        <f>SUM(D125:D128)</f>
        <v>13.510000000000002</v>
      </c>
      <c r="E129" s="48">
        <f t="shared" ref="E129:O129" si="23">E125+E126+E127+E128</f>
        <v>18.71</v>
      </c>
      <c r="F129" s="48">
        <f t="shared" si="23"/>
        <v>95.04</v>
      </c>
      <c r="G129" s="48">
        <f t="shared" si="23"/>
        <v>602.24</v>
      </c>
      <c r="H129" s="48">
        <f t="shared" si="23"/>
        <v>0.33999999999999997</v>
      </c>
      <c r="I129" s="48">
        <f t="shared" si="23"/>
        <v>1.1399999999999999</v>
      </c>
      <c r="J129" s="48">
        <f t="shared" si="23"/>
        <v>5.05</v>
      </c>
      <c r="K129" s="48">
        <f t="shared" si="23"/>
        <v>0.7</v>
      </c>
      <c r="L129" s="48">
        <f t="shared" si="23"/>
        <v>266.34999999999997</v>
      </c>
      <c r="M129" s="48">
        <f t="shared" si="23"/>
        <v>321</v>
      </c>
      <c r="N129" s="48">
        <f t="shared" si="23"/>
        <v>68.009999999999991</v>
      </c>
      <c r="O129" s="48">
        <f t="shared" si="23"/>
        <v>3.74</v>
      </c>
      <c r="P129" s="10"/>
    </row>
    <row r="130" spans="1:16">
      <c r="A130" s="5"/>
      <c r="B130" s="4" t="s">
        <v>83</v>
      </c>
      <c r="C130" s="18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1"/>
    </row>
    <row r="131" spans="1:16">
      <c r="A131" s="12" t="s">
        <v>126</v>
      </c>
      <c r="B131" s="11" t="s">
        <v>141</v>
      </c>
      <c r="C131" s="7">
        <v>250</v>
      </c>
      <c r="D131" s="15">
        <v>6.3</v>
      </c>
      <c r="E131" s="15">
        <v>3.57</v>
      </c>
      <c r="F131" s="15">
        <v>14.6</v>
      </c>
      <c r="G131" s="15">
        <v>92.6</v>
      </c>
      <c r="H131" s="15">
        <v>0.65</v>
      </c>
      <c r="I131" s="15">
        <v>19</v>
      </c>
      <c r="J131" s="15">
        <v>70</v>
      </c>
      <c r="K131" s="15">
        <v>1</v>
      </c>
      <c r="L131" s="15">
        <v>141.30000000000001</v>
      </c>
      <c r="M131" s="15">
        <v>357</v>
      </c>
      <c r="N131" s="15">
        <v>137.5</v>
      </c>
      <c r="O131" s="15">
        <v>8.11</v>
      </c>
      <c r="P131" s="10"/>
    </row>
    <row r="132" spans="1:16">
      <c r="A132" s="12" t="s">
        <v>139</v>
      </c>
      <c r="B132" s="11" t="s">
        <v>138</v>
      </c>
      <c r="C132" s="7">
        <v>200</v>
      </c>
      <c r="D132" s="11">
        <v>24.33</v>
      </c>
      <c r="E132" s="11">
        <v>20.69</v>
      </c>
      <c r="F132" s="11">
        <v>33.71</v>
      </c>
      <c r="G132" s="11">
        <v>418.37</v>
      </c>
      <c r="H132" s="11">
        <v>0.04</v>
      </c>
      <c r="I132" s="11">
        <v>0</v>
      </c>
      <c r="J132" s="11">
        <v>15</v>
      </c>
      <c r="K132" s="11">
        <v>0.6</v>
      </c>
      <c r="L132" s="11">
        <v>20</v>
      </c>
      <c r="M132" s="11">
        <v>87</v>
      </c>
      <c r="N132" s="11">
        <v>28</v>
      </c>
      <c r="O132" s="11">
        <v>0.71</v>
      </c>
      <c r="P132" s="10"/>
    </row>
    <row r="133" spans="1:16" s="1" customFormat="1">
      <c r="A133" s="12" t="s">
        <v>54</v>
      </c>
      <c r="B133" s="11" t="s">
        <v>55</v>
      </c>
      <c r="C133" s="13" t="s">
        <v>48</v>
      </c>
      <c r="D133" s="11">
        <v>7.0000000000000007E-2</v>
      </c>
      <c r="E133" s="11">
        <v>0.01</v>
      </c>
      <c r="F133" s="11">
        <v>15.31</v>
      </c>
      <c r="G133" s="11">
        <v>61.62</v>
      </c>
      <c r="H133" s="11">
        <v>0</v>
      </c>
      <c r="I133" s="11">
        <v>2.8</v>
      </c>
      <c r="J133" s="11">
        <v>0</v>
      </c>
      <c r="K133" s="11">
        <v>0.01</v>
      </c>
      <c r="L133" s="11">
        <v>6.25</v>
      </c>
      <c r="M133" s="11">
        <v>3.54</v>
      </c>
      <c r="N133" s="11">
        <v>2.34</v>
      </c>
      <c r="O133" s="11">
        <v>0.28999999999999998</v>
      </c>
      <c r="P133" s="10"/>
    </row>
    <row r="134" spans="1:16">
      <c r="A134" s="12" t="s">
        <v>56</v>
      </c>
      <c r="B134" s="15" t="s">
        <v>57</v>
      </c>
      <c r="C134" s="16">
        <v>40</v>
      </c>
      <c r="D134" s="15">
        <v>2.64</v>
      </c>
      <c r="E134" s="15">
        <v>0.44</v>
      </c>
      <c r="F134" s="15">
        <v>16.399999999999999</v>
      </c>
      <c r="G134" s="15">
        <v>80</v>
      </c>
      <c r="H134" s="15">
        <v>0.2</v>
      </c>
      <c r="I134" s="15">
        <v>0</v>
      </c>
      <c r="J134" s="15">
        <v>0.2</v>
      </c>
      <c r="K134" s="15">
        <v>0</v>
      </c>
      <c r="L134" s="15">
        <v>14.52</v>
      </c>
      <c r="M134" s="15">
        <v>0</v>
      </c>
      <c r="N134" s="15">
        <v>0</v>
      </c>
      <c r="O134" s="15">
        <v>1.21</v>
      </c>
      <c r="P134" s="10"/>
    </row>
    <row r="135" spans="1:16" s="1" customFormat="1">
      <c r="A135" s="12"/>
      <c r="B135" s="11" t="s">
        <v>51</v>
      </c>
      <c r="C135" s="13" t="s">
        <v>49</v>
      </c>
      <c r="D135" s="11">
        <v>3.41</v>
      </c>
      <c r="E135" s="11">
        <v>9.9</v>
      </c>
      <c r="F135" s="11">
        <v>37.78</v>
      </c>
      <c r="G135" s="11">
        <v>254.1</v>
      </c>
      <c r="H135" s="11">
        <v>0.03</v>
      </c>
      <c r="I135" s="11">
        <v>0</v>
      </c>
      <c r="J135" s="11">
        <v>5</v>
      </c>
      <c r="K135" s="11">
        <v>0.3</v>
      </c>
      <c r="L135" s="11">
        <v>37</v>
      </c>
      <c r="M135" s="11">
        <v>138</v>
      </c>
      <c r="N135" s="11">
        <v>33</v>
      </c>
      <c r="O135" s="11">
        <v>2.6</v>
      </c>
      <c r="P135" s="14"/>
    </row>
    <row r="136" spans="1:16">
      <c r="A136" s="12"/>
      <c r="B136" s="4" t="s">
        <v>43</v>
      </c>
      <c r="C136" s="74" t="s">
        <v>87</v>
      </c>
      <c r="D136" s="4">
        <f>SUM(D131:D135)</f>
        <v>36.75</v>
      </c>
      <c r="E136" s="4">
        <f>SUM(E131:E135)</f>
        <v>34.610000000000007</v>
      </c>
      <c r="F136" s="4">
        <f>SUM(D136:E136)</f>
        <v>71.360000000000014</v>
      </c>
      <c r="G136" s="3">
        <f>SUM(G131:G135)</f>
        <v>906.69</v>
      </c>
      <c r="H136" s="4">
        <f>SUM(H131:H135)</f>
        <v>0.92000000000000015</v>
      </c>
      <c r="I136" s="4">
        <f t="shared" ref="I136:N136" si="24">I135+I134+I133+I132+I131</f>
        <v>21.8</v>
      </c>
      <c r="J136" s="4">
        <f t="shared" si="24"/>
        <v>90.2</v>
      </c>
      <c r="K136" s="4">
        <f t="shared" si="24"/>
        <v>1.91</v>
      </c>
      <c r="L136" s="4">
        <f t="shared" si="24"/>
        <v>219.07</v>
      </c>
      <c r="M136" s="4">
        <f t="shared" si="24"/>
        <v>585.54</v>
      </c>
      <c r="N136" s="4">
        <f t="shared" si="24"/>
        <v>200.84</v>
      </c>
      <c r="O136" s="4">
        <f>+O135+O134+O133+O132+O131</f>
        <v>12.919999999999998</v>
      </c>
      <c r="P136" s="10"/>
    </row>
    <row r="137" spans="1:16">
      <c r="A137" s="24"/>
      <c r="B137" s="4" t="s">
        <v>1</v>
      </c>
      <c r="C137" s="16"/>
      <c r="D137" s="46">
        <f t="shared" ref="D137:O137" si="25">D136+D129</f>
        <v>50.260000000000005</v>
      </c>
      <c r="E137" s="46">
        <f t="shared" si="25"/>
        <v>53.320000000000007</v>
      </c>
      <c r="F137" s="46">
        <f t="shared" si="25"/>
        <v>166.40000000000003</v>
      </c>
      <c r="G137" s="53">
        <f t="shared" si="25"/>
        <v>1508.93</v>
      </c>
      <c r="H137" s="46">
        <f t="shared" si="25"/>
        <v>1.2600000000000002</v>
      </c>
      <c r="I137" s="46">
        <f t="shared" si="25"/>
        <v>22.94</v>
      </c>
      <c r="J137" s="46">
        <f t="shared" si="25"/>
        <v>95.25</v>
      </c>
      <c r="K137" s="46">
        <f t="shared" si="25"/>
        <v>2.61</v>
      </c>
      <c r="L137" s="46">
        <f t="shared" si="25"/>
        <v>485.41999999999996</v>
      </c>
      <c r="M137" s="46">
        <f t="shared" si="25"/>
        <v>906.54</v>
      </c>
      <c r="N137" s="46">
        <f t="shared" si="25"/>
        <v>268.85000000000002</v>
      </c>
      <c r="O137" s="46">
        <f t="shared" si="25"/>
        <v>16.659999999999997</v>
      </c>
      <c r="P137" s="25"/>
    </row>
    <row r="138" spans="1:16">
      <c r="A138" s="4" t="s">
        <v>3</v>
      </c>
      <c r="B138" s="4" t="s">
        <v>2</v>
      </c>
      <c r="C138" s="2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25"/>
    </row>
    <row r="139" spans="1:16" s="23" customFormat="1">
      <c r="A139" s="16" t="s">
        <v>99</v>
      </c>
      <c r="B139" s="9" t="s">
        <v>68</v>
      </c>
      <c r="C139" s="16">
        <v>205</v>
      </c>
      <c r="D139" s="16">
        <v>6.55</v>
      </c>
      <c r="E139" s="16">
        <v>8.33</v>
      </c>
      <c r="F139" s="16">
        <v>35.090000000000003</v>
      </c>
      <c r="G139" s="21">
        <v>241.11</v>
      </c>
      <c r="H139" s="16">
        <v>7.0000000000000007E-2</v>
      </c>
      <c r="I139" s="16">
        <v>0.3</v>
      </c>
      <c r="J139" s="16">
        <v>0.03</v>
      </c>
      <c r="K139" s="16">
        <v>0.14000000000000001</v>
      </c>
      <c r="L139" s="16">
        <v>65.22</v>
      </c>
      <c r="M139" s="16">
        <v>94.41</v>
      </c>
      <c r="N139" s="16">
        <v>23.62</v>
      </c>
      <c r="O139" s="16">
        <v>0.52</v>
      </c>
    </row>
    <row r="140" spans="1:16" s="1" customFormat="1">
      <c r="A140" s="12" t="s">
        <v>46</v>
      </c>
      <c r="B140" s="11" t="s">
        <v>47</v>
      </c>
      <c r="C140" s="7">
        <v>200</v>
      </c>
      <c r="D140" s="11">
        <v>0.12</v>
      </c>
      <c r="E140" s="11">
        <v>0</v>
      </c>
      <c r="F140" s="11">
        <v>12.04</v>
      </c>
      <c r="G140" s="11">
        <v>48.64</v>
      </c>
      <c r="H140" s="11">
        <v>0</v>
      </c>
      <c r="I140" s="11">
        <v>0</v>
      </c>
      <c r="J140" s="11">
        <v>0</v>
      </c>
      <c r="K140" s="11">
        <v>0</v>
      </c>
      <c r="L140" s="11">
        <v>3.45</v>
      </c>
      <c r="M140" s="11">
        <v>2</v>
      </c>
      <c r="N140" s="11">
        <v>1.5</v>
      </c>
      <c r="O140" s="11">
        <v>0.25</v>
      </c>
      <c r="P140" s="6"/>
    </row>
    <row r="141" spans="1:16" s="1" customFormat="1">
      <c r="A141" s="17" t="s">
        <v>75</v>
      </c>
      <c r="B141" s="15" t="s">
        <v>63</v>
      </c>
      <c r="C141" s="16">
        <v>55</v>
      </c>
      <c r="D141" s="29">
        <v>3.25</v>
      </c>
      <c r="E141" s="15">
        <v>2.86</v>
      </c>
      <c r="F141" s="15">
        <v>41.25</v>
      </c>
      <c r="G141" s="15">
        <v>201.3</v>
      </c>
      <c r="H141" s="15">
        <v>0.08</v>
      </c>
      <c r="I141" s="15">
        <v>0</v>
      </c>
      <c r="J141" s="15">
        <v>6</v>
      </c>
      <c r="K141" s="15">
        <v>4.7</v>
      </c>
      <c r="L141" s="15">
        <v>11</v>
      </c>
      <c r="M141" s="15">
        <v>50</v>
      </c>
      <c r="N141" s="15">
        <v>9</v>
      </c>
      <c r="O141" s="15">
        <v>0.8</v>
      </c>
      <c r="P141" s="14"/>
    </row>
    <row r="142" spans="1:16" s="19" customFormat="1">
      <c r="A142" s="7" t="s">
        <v>100</v>
      </c>
      <c r="B142" s="15" t="s">
        <v>50</v>
      </c>
      <c r="C142" s="7">
        <v>40</v>
      </c>
      <c r="D142" s="27">
        <v>3</v>
      </c>
      <c r="E142" s="11">
        <v>1.1599999999999999</v>
      </c>
      <c r="F142" s="11">
        <v>20.56</v>
      </c>
      <c r="G142" s="11">
        <v>104.4</v>
      </c>
      <c r="H142" s="11">
        <v>0.1</v>
      </c>
      <c r="I142" s="11">
        <v>0</v>
      </c>
      <c r="J142" s="11">
        <v>0</v>
      </c>
      <c r="K142" s="11">
        <v>0</v>
      </c>
      <c r="L142" s="11">
        <v>10.199999999999999</v>
      </c>
      <c r="M142" s="11">
        <v>0</v>
      </c>
      <c r="N142" s="11">
        <v>0</v>
      </c>
      <c r="O142" s="11">
        <v>0.2</v>
      </c>
      <c r="P142" s="14"/>
    </row>
    <row r="143" spans="1:16">
      <c r="A143" s="12"/>
      <c r="B143" s="4" t="s">
        <v>42</v>
      </c>
      <c r="C143" s="74" t="s">
        <v>64</v>
      </c>
      <c r="D143" s="4">
        <f t="shared" ref="D143:O143" si="26">SUM(D139:D142)</f>
        <v>12.92</v>
      </c>
      <c r="E143" s="4">
        <f t="shared" si="26"/>
        <v>12.35</v>
      </c>
      <c r="F143" s="4">
        <f t="shared" si="26"/>
        <v>108.94</v>
      </c>
      <c r="G143" s="3">
        <f t="shared" si="26"/>
        <v>595.45000000000005</v>
      </c>
      <c r="H143" s="4">
        <f t="shared" si="26"/>
        <v>0.25</v>
      </c>
      <c r="I143" s="4">
        <f t="shared" si="26"/>
        <v>0.3</v>
      </c>
      <c r="J143" s="4">
        <f t="shared" si="26"/>
        <v>6.03</v>
      </c>
      <c r="K143" s="4">
        <f t="shared" si="26"/>
        <v>4.84</v>
      </c>
      <c r="L143" s="4">
        <f t="shared" si="26"/>
        <v>89.87</v>
      </c>
      <c r="M143" s="4">
        <f t="shared" si="26"/>
        <v>146.41</v>
      </c>
      <c r="N143" s="4">
        <f t="shared" si="26"/>
        <v>34.120000000000005</v>
      </c>
      <c r="O143" s="4">
        <f t="shared" si="26"/>
        <v>1.77</v>
      </c>
      <c r="P143" s="10"/>
    </row>
    <row r="144" spans="1:16">
      <c r="A144" s="5"/>
      <c r="B144" s="4" t="s">
        <v>83</v>
      </c>
      <c r="C144" s="18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1"/>
      <c r="P144" s="10"/>
    </row>
    <row r="145" spans="1:16">
      <c r="A145" s="17" t="s">
        <v>129</v>
      </c>
      <c r="B145" s="15" t="s">
        <v>143</v>
      </c>
      <c r="C145" s="16">
        <v>260</v>
      </c>
      <c r="D145" s="15">
        <v>2.57</v>
      </c>
      <c r="E145" s="15">
        <v>6.23</v>
      </c>
      <c r="F145" s="15">
        <v>10.65</v>
      </c>
      <c r="G145" s="15">
        <v>109</v>
      </c>
      <c r="H145" s="15">
        <v>0.06</v>
      </c>
      <c r="I145" s="15">
        <v>7.92</v>
      </c>
      <c r="J145" s="15">
        <v>9.5</v>
      </c>
      <c r="K145" s="15">
        <v>2.41</v>
      </c>
      <c r="L145" s="15">
        <v>44.65</v>
      </c>
      <c r="M145" s="15">
        <v>66.430000000000007</v>
      </c>
      <c r="N145" s="15">
        <v>29.06</v>
      </c>
      <c r="O145" s="15">
        <v>1.47</v>
      </c>
      <c r="P145" s="10"/>
    </row>
    <row r="146" spans="1:16">
      <c r="A146" s="17" t="s">
        <v>120</v>
      </c>
      <c r="B146" s="15" t="s">
        <v>121</v>
      </c>
      <c r="C146" s="16">
        <v>100</v>
      </c>
      <c r="D146" s="15">
        <v>14.8</v>
      </c>
      <c r="E146" s="15">
        <v>2.75</v>
      </c>
      <c r="F146" s="15">
        <v>9.6999999999999993</v>
      </c>
      <c r="G146" s="15">
        <v>164.55</v>
      </c>
      <c r="H146" s="15">
        <v>0.08</v>
      </c>
      <c r="I146" s="15">
        <v>0.9</v>
      </c>
      <c r="J146" s="15">
        <v>0.34</v>
      </c>
      <c r="K146" s="15">
        <v>0.68</v>
      </c>
      <c r="L146" s="15">
        <v>33.04</v>
      </c>
      <c r="M146" s="15">
        <v>138.29</v>
      </c>
      <c r="N146" s="15">
        <v>24.03</v>
      </c>
      <c r="O146" s="15">
        <v>0.71</v>
      </c>
      <c r="P146" s="10"/>
    </row>
    <row r="147" spans="1:16">
      <c r="A147" s="17" t="s">
        <v>110</v>
      </c>
      <c r="B147" s="15" t="s">
        <v>118</v>
      </c>
      <c r="C147" s="16">
        <v>180</v>
      </c>
      <c r="D147" s="15">
        <v>6.66</v>
      </c>
      <c r="E147" s="15">
        <v>5.94</v>
      </c>
      <c r="F147" s="15">
        <v>35.46</v>
      </c>
      <c r="G147" s="15">
        <v>242.55</v>
      </c>
      <c r="H147" s="15">
        <v>0.21</v>
      </c>
      <c r="I147" s="15">
        <v>0</v>
      </c>
      <c r="J147" s="15">
        <v>180</v>
      </c>
      <c r="K147" s="15">
        <v>0.19</v>
      </c>
      <c r="L147" s="15">
        <v>3.67</v>
      </c>
      <c r="M147" s="15">
        <v>49.95</v>
      </c>
      <c r="N147" s="15">
        <v>16.22</v>
      </c>
      <c r="O147" s="15">
        <v>0.33</v>
      </c>
      <c r="P147" s="49"/>
    </row>
    <row r="148" spans="1:16">
      <c r="A148" s="12" t="s">
        <v>61</v>
      </c>
      <c r="B148" s="11" t="s">
        <v>119</v>
      </c>
      <c r="C148" s="13" t="s">
        <v>48</v>
      </c>
      <c r="D148" s="11">
        <v>0.56000000000000005</v>
      </c>
      <c r="E148" s="11">
        <v>0</v>
      </c>
      <c r="F148" s="11">
        <v>27.89</v>
      </c>
      <c r="G148" s="11">
        <v>113.79</v>
      </c>
      <c r="H148" s="11">
        <v>0</v>
      </c>
      <c r="I148" s="11">
        <v>1.22</v>
      </c>
      <c r="J148" s="11">
        <v>0.2</v>
      </c>
      <c r="K148" s="11">
        <v>1.68</v>
      </c>
      <c r="L148" s="11">
        <v>49.5</v>
      </c>
      <c r="M148" s="11">
        <v>44.53</v>
      </c>
      <c r="N148" s="11">
        <v>32.03</v>
      </c>
      <c r="O148" s="11">
        <v>1.02</v>
      </c>
    </row>
    <row r="149" spans="1:16" s="1" customFormat="1">
      <c r="A149" s="12" t="s">
        <v>56</v>
      </c>
      <c r="B149" s="15" t="s">
        <v>57</v>
      </c>
      <c r="C149" s="16">
        <v>40</v>
      </c>
      <c r="D149" s="15">
        <v>2.64</v>
      </c>
      <c r="E149" s="15">
        <v>0.44</v>
      </c>
      <c r="F149" s="15">
        <v>16.399999999999999</v>
      </c>
      <c r="G149" s="15">
        <v>80</v>
      </c>
      <c r="H149" s="15">
        <v>0.2</v>
      </c>
      <c r="I149" s="15">
        <v>0</v>
      </c>
      <c r="J149" s="15">
        <v>0.2</v>
      </c>
      <c r="K149" s="15">
        <v>0</v>
      </c>
      <c r="L149" s="15">
        <v>14.52</v>
      </c>
      <c r="M149" s="15">
        <v>0</v>
      </c>
      <c r="N149" s="15">
        <v>0</v>
      </c>
      <c r="O149" s="15">
        <v>1.21</v>
      </c>
      <c r="P149" s="20"/>
    </row>
    <row r="150" spans="1:16">
      <c r="A150" s="12"/>
      <c r="B150" s="4" t="s">
        <v>43</v>
      </c>
      <c r="C150" s="74" t="s">
        <v>102</v>
      </c>
      <c r="D150" s="4">
        <f t="shared" ref="D150:O150" si="27">SUM(D145:D149)</f>
        <v>27.23</v>
      </c>
      <c r="E150" s="4">
        <f t="shared" si="27"/>
        <v>15.360000000000001</v>
      </c>
      <c r="F150" s="4">
        <f t="shared" si="27"/>
        <v>100.1</v>
      </c>
      <c r="G150" s="3">
        <f t="shared" si="27"/>
        <v>709.89</v>
      </c>
      <c r="H150" s="4">
        <f t="shared" si="27"/>
        <v>0.55000000000000004</v>
      </c>
      <c r="I150" s="4">
        <f t="shared" si="27"/>
        <v>10.040000000000001</v>
      </c>
      <c r="J150" s="4">
        <f t="shared" si="27"/>
        <v>190.23999999999998</v>
      </c>
      <c r="K150" s="4">
        <f t="shared" si="27"/>
        <v>4.96</v>
      </c>
      <c r="L150" s="4">
        <f t="shared" si="27"/>
        <v>145.38000000000002</v>
      </c>
      <c r="M150" s="4">
        <f t="shared" si="27"/>
        <v>299.20000000000005</v>
      </c>
      <c r="N150" s="4">
        <f t="shared" si="27"/>
        <v>101.34</v>
      </c>
      <c r="O150" s="4">
        <f t="shared" si="27"/>
        <v>4.74</v>
      </c>
      <c r="P150" s="10"/>
    </row>
    <row r="151" spans="1:16">
      <c r="A151" s="12"/>
      <c r="B151" s="4" t="s">
        <v>1</v>
      </c>
      <c r="C151" s="4"/>
      <c r="D151" s="46">
        <f>D150+D143</f>
        <v>40.15</v>
      </c>
      <c r="E151" s="46">
        <f>SUM(E143+E150)</f>
        <v>27.71</v>
      </c>
      <c r="F151" s="46">
        <f>SUM(F145:F150)</f>
        <v>200.2</v>
      </c>
      <c r="G151" s="53">
        <f t="shared" ref="G151:O151" si="28">G150+G143</f>
        <v>1305.3400000000001</v>
      </c>
      <c r="H151" s="46">
        <f t="shared" si="28"/>
        <v>0.8</v>
      </c>
      <c r="I151" s="46">
        <f t="shared" si="28"/>
        <v>10.340000000000002</v>
      </c>
      <c r="J151" s="46">
        <f t="shared" si="28"/>
        <v>196.26999999999998</v>
      </c>
      <c r="K151" s="46">
        <f t="shared" si="28"/>
        <v>9.8000000000000007</v>
      </c>
      <c r="L151" s="46">
        <f t="shared" si="28"/>
        <v>235.25000000000003</v>
      </c>
      <c r="M151" s="46">
        <f t="shared" si="28"/>
        <v>445.61</v>
      </c>
      <c r="N151" s="46">
        <f t="shared" si="28"/>
        <v>135.46</v>
      </c>
      <c r="O151" s="46">
        <f t="shared" si="28"/>
        <v>6.51</v>
      </c>
      <c r="P151" s="10"/>
    </row>
    <row r="152" spans="1:16">
      <c r="A152" s="5"/>
      <c r="B152" s="4" t="s">
        <v>0</v>
      </c>
      <c r="C152" s="4"/>
      <c r="D152" s="3">
        <f>(D151+D137+D123+D110+D96+D82+D68+D54+D39+D25)/10</f>
        <v>37.056999999999995</v>
      </c>
      <c r="E152" s="3">
        <f>(E151+E137+E121+E108+E93+E82+E68+E54+E39+E25)/10</f>
        <v>30.778000000000002</v>
      </c>
      <c r="F152" s="3">
        <f>(F151+F137+F123+F110+F96+F82+F68+F54+F39+F25)/10</f>
        <v>169.54900000000004</v>
      </c>
      <c r="G152" s="3">
        <f>(G151+G137+G123+G110+G96+G82+G68+G54+G39+G25)/10</f>
        <v>1241.2249999999999</v>
      </c>
      <c r="H152" s="3">
        <f>(H151+H137+H123+H110+H96+H82+H68+H52+H39+H25)/10</f>
        <v>0.85900000000000021</v>
      </c>
      <c r="I152" s="3">
        <f>(I151+I137+I123+I110+I96+I82+I68+I54+I39+I25)/10</f>
        <v>25.744999999999997</v>
      </c>
      <c r="J152" s="59">
        <f>(J151+J137+J121+J108+J93 +J67+J52+J38+J24)/10</f>
        <v>62.684000000000005</v>
      </c>
      <c r="K152" s="59">
        <f>(K151+K137+K123+K110+K96+K82+K68+K54+K39+K25)/10</f>
        <v>8.1210000000000004</v>
      </c>
      <c r="L152" s="3">
        <f>(L151+L137+L123+L110+L96+L82+L68+L54+L39+L25)/10</f>
        <v>357.88099999999997</v>
      </c>
      <c r="M152" s="3">
        <v>599.39</v>
      </c>
      <c r="N152" s="3">
        <f>(N151+N137+N123+N110+N96+N82+N68+N54+N39+N25)/10</f>
        <v>205.91600000000003</v>
      </c>
      <c r="O152" s="3">
        <f>(O151+O137+O123+O110+O96+O82+O68+O54+O39+O25)/10</f>
        <v>10.693000000000001</v>
      </c>
      <c r="P152" s="10"/>
    </row>
    <row r="153" spans="1:16" ht="15" customHeight="1">
      <c r="A153" s="84" t="s">
        <v>44</v>
      </c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10"/>
    </row>
    <row r="154" spans="1:16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2"/>
    </row>
    <row r="155" spans="1:16" ht="15" customHeight="1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</row>
    <row r="156" spans="1:16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</row>
    <row r="157" spans="1:16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</row>
    <row r="158" spans="1:16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</row>
    <row r="159" spans="1:16" ht="15" customHeight="1">
      <c r="A159" s="84" t="s">
        <v>101</v>
      </c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</row>
    <row r="160" spans="1:16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</row>
    <row r="161" spans="1:20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</row>
    <row r="162" spans="1:20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</row>
    <row r="163" spans="1:20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</row>
    <row r="164" spans="1:20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</row>
    <row r="165" spans="1:20"/>
  </sheetData>
  <mergeCells count="22">
    <mergeCell ref="L9:O9"/>
    <mergeCell ref="A6:O6"/>
    <mergeCell ref="K3:O3"/>
    <mergeCell ref="B4:C4"/>
    <mergeCell ref="A159:O164"/>
    <mergeCell ref="A153:O158"/>
    <mergeCell ref="E10:E11"/>
    <mergeCell ref="A5:O5"/>
    <mergeCell ref="D10:D11"/>
    <mergeCell ref="F10:F11"/>
    <mergeCell ref="B9:B10"/>
    <mergeCell ref="H9:K9"/>
    <mergeCell ref="E4:I4"/>
    <mergeCell ref="K4:O4"/>
    <mergeCell ref="A7:O7"/>
    <mergeCell ref="A9:A10"/>
    <mergeCell ref="A8:O8"/>
    <mergeCell ref="E1:I1"/>
    <mergeCell ref="K1:O1"/>
    <mergeCell ref="E2:I2"/>
    <mergeCell ref="K2:O2"/>
    <mergeCell ref="E3:I3"/>
  </mergeCells>
  <phoneticPr fontId="19" type="noConversion"/>
  <pageMargins left="0.23622047244094491" right="0.23622047244094491" top="0.55118110236220474" bottom="0.35433070866141736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зсш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Админ</cp:lastModifiedBy>
  <cp:lastPrinted>2024-08-29T03:53:09Z</cp:lastPrinted>
  <dcterms:created xsi:type="dcterms:W3CDTF">2021-02-15T20:01:53Z</dcterms:created>
  <dcterms:modified xsi:type="dcterms:W3CDTF">2025-02-04T11:42:08Z</dcterms:modified>
</cp:coreProperties>
</file>